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<sst xmlns="http://schemas.openxmlformats.org/spreadsheetml/2006/main" count="1390" uniqueCount="566">
  <si>
    <t>2025年部门预算公开表</t>
  </si>
  <si>
    <t>单位编码：</t>
  </si>
  <si>
    <t>303001</t>
  </si>
  <si>
    <t>单位名称：</t>
  </si>
  <si>
    <t>临武县人力资源和社会保障局本级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</si>
  <si>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</si>
  <si>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</si>
  <si>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</si>
  <si>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</si>
  <si>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</si>
  <si>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</si>
  <si>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</si>
  <si>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</si>
  <si>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</si>
  <si>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</si>
  <si>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</si>
  <si>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</si>
  <si>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</si>
  <si>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</si>
  <si>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</si>
  <si>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</si>
  <si>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</si>
  <si>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</si>
  <si>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</si>
  <si>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</si>
  <si>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</si>
  <si>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</si>
  <si>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</si>
  <si>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</si>
  <si>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</si>
  <si>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</si>
  <si>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单位：303001_临武县人力资源和社会保障局本级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</si>
  <si>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</si>
  <si>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</si>
  <si>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</si>
  <si>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</si>
  <si>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</si>
  <si>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</si>
  <si>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</si>
  <si>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</si>
  <si>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</si>
  <si>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</si>
  <si>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</si>
  <si>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</si>
  <si>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</si>
  <si>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</si>
  <si>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</si>
  <si>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</si>
  <si>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</si>
  <si>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</si>
  <si>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</si>
  <si>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</si>
  <si>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</si>
  <si>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</si>
  <si>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</si>
  <si>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</si>
  <si>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</si>
  <si>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</si>
  <si>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</si>
  <si>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</si>
  <si>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</si>
  <si>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</si>
  <si>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</si>
  <si>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</si>
  <si>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</si>
  <si>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</si>
  <si>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</si>
  <si>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</si>
  <si>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</si>
  <si>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</si>
  <si>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</si>
  <si>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</si>
  <si>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</si>
  <si>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</si>
  <si>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</si>
  <si>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</si>
  <si>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</si>
  <si>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</si>
  <si>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</si>
  <si>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</si>
  <si>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</si>
  <si>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</si>
  <si>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</si>
  <si>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</si>
  <si>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</si>
  <si>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</si>
  <si>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</si>
  <si>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</si>
  <si>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</si>
  <si>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</si>
  <si>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</si>
  <si>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</si>
  <si>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</si>
  <si>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</si>
  <si>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</si>
  <si>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</si>
  <si>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</si>
  <si>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</si>
  <si>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</si>
  <si>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</si>
  <si>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</si>
  <si>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</si>
  <si>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</si>
  <si>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</si>
  <si>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</si>
  <si>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</si>
  <si>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</si>
  <si>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</si>
  <si>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</si>
  <si>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</si>
  <si>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</si>
  <si>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</si>
  <si>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</si>
  <si>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</si>
  <si>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</si>
  <si>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</si>
  <si>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</si>
  <si>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</si>
  <si>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</si>
  <si>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</si>
  <si>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</si>
  <si>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</si>
  <si>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</si>
  <si>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</si>
  <si>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</si>
  <si>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</si>
  <si>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</si>
  <si>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</si>
  <si>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</si>
  <si>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</si>
  <si>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</si>
  <si>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</si>
  <si>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</si>
  <si>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</si>
  <si>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</si>
  <si>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</si>
  <si>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</si>
  <si>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</si>
  <si>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</si>
  <si>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</si>
  <si>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</si>
  <si>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</si>
  <si>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</si>
  <si>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</si>
  <si>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</si>
  <si>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</si>
  <si>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</si>
  <si>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</si>
  <si>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</si>
  <si>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</si>
  <si>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</si>
  <si>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</si>
  <si>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</si>
  <si>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</si>
  <si>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临武县人力资源和社会保障局</t>
  </si>
  <si>
    <t xml:space="preserve">  303001</t>
  </si>
  <si>
    <t xml:space="preserve">  临武县人力资源和社会保障局本级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</si>
  <si>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</si>
  <si>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</si>
  <si>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</si>
  <si>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</si>
  <si>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</si>
  <si>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</si>
  <si>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</si>
  <si>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</si>
  <si>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</si>
  <si>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</si>
  <si>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</si>
  <si>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</si>
  <si>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临武县人力资源和社会保障局本级</t>
  </si>
  <si>
    <t>208</t>
  </si>
  <si>
    <t xml:space="preserve">   208</t>
  </si>
  <si>
    <t xml:space="preserve">   社会保障和就业支出</t>
  </si>
  <si>
    <t>01</t>
  </si>
  <si>
    <t xml:space="preserve">     20801</t>
  </si>
  <si>
    <t xml:space="preserve">     人力资源和社会保障管理事务</t>
  </si>
  <si>
    <t xml:space="preserve">      2080101</t>
  </si>
  <si>
    <t xml:space="preserve">      行政运行</t>
  </si>
  <si>
    <t>99</t>
  </si>
  <si>
    <t xml:space="preserve">      2080199</t>
  </si>
  <si>
    <t xml:space="preserve">      其他人力资源和社会保障管理事务支出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</si>
  <si>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</si>
  <si>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</si>
  <si>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</si>
  <si>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</si>
  <si>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</si>
  <si>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07</t>
  </si>
  <si>
    <t xml:space="preserve">     20807</t>
  </si>
  <si>
    <t xml:space="preserve">     就业补助</t>
  </si>
  <si>
    <t xml:space="preserve">      2080799</t>
  </si>
  <si>
    <t xml:space="preserve">      其他就业补助支出</t>
  </si>
  <si>
    <t>11</t>
  </si>
  <si>
    <t xml:space="preserve">     20811</t>
  </si>
  <si>
    <t xml:space="preserve">     残疾人事业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</si>
  <si>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</si>
  <si>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</si>
  <si>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</si>
  <si>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</si>
  <si>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</si>
  <si>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</si>
  <si>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</si>
  <si>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</si>
  <si>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</si>
  <si>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</si>
  <si>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</si>
  <si>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</si>
  <si>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</si>
  <si>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</si>
  <si>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</si>
  <si>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</si>
  <si>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</si>
  <si>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</si>
  <si>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</si>
  <si>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</si>
  <si>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</si>
  <si>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</si>
  <si>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</si>
  <si>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</si>
  <si>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</si>
  <si>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</si>
  <si>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</si>
  <si>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</si>
  <si>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</si>
  <si>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</si>
  <si>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</si>
  <si>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</si>
  <si>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</si>
  <si>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</si>
  <si>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</si>
  <si>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</si>
  <si>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</si>
  <si>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</si>
  <si>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</si>
  <si>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</si>
  <si>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303001</t>
  </si>
  <si>
    <t xml:space="preserve">    行政运行</t>
  </si>
  <si>
    <t xml:space="preserve">    其他人力资源和社会保障管理事务支出</t>
  </si>
  <si>
    <t xml:space="preserve">    机关事业单位基本养老保险缴费支出</t>
  </si>
  <si>
    <t>06</t>
  </si>
  <si>
    <t>机关事业单位职业年金缴费支出</t>
  </si>
  <si>
    <t>就业见习补贴</t>
  </si>
  <si>
    <t xml:space="preserve">    其他就业补助支出</t>
  </si>
  <si>
    <t xml:space="preserve">   财政对失业保险基金的补助</t>
  </si>
  <si>
    <t xml:space="preserve">    财政对工伤保险基金的补助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</si>
  <si>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</si>
  <si>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</si>
  <si>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</si>
  <si>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</si>
  <si>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</si>
  <si>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</si>
  <si>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</si>
  <si>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</si>
  <si>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</si>
  <si>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</si>
  <si>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</si>
  <si>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</si>
  <si>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</si>
  <si>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</si>
  <si>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</si>
  <si>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</si>
  <si>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</si>
  <si>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</si>
  <si>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</si>
  <si>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四、上级补助收入</t>
  </si>
  <si>
    <t>二、上年结转</t>
  </si>
  <si>
    <t>（四）社会保险基金预算资金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</si>
  <si>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</si>
  <si>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</si>
  <si>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</si>
  <si>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</si>
  <si>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</si>
  <si>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</si>
  <si>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20801</t>
  </si>
  <si>
    <t xml:space="preserve">    人力资源和社会保障管理事务</t>
  </si>
  <si>
    <t xml:space="preserve">        行政运行</t>
  </si>
  <si>
    <t xml:space="preserve">        其他人力资源和社会保障管理事务支出</t>
  </si>
  <si>
    <t xml:space="preserve">    20805</t>
  </si>
  <si>
    <t xml:space="preserve">    行政事业单位养老支出</t>
  </si>
  <si>
    <t xml:space="preserve">        机关事业单位基本养老保险缴费支出</t>
  </si>
  <si>
    <t xml:space="preserve">        机关事业单位职业年金缴费支出</t>
  </si>
  <si>
    <t xml:space="preserve">    20807</t>
  </si>
  <si>
    <t xml:space="preserve">        就业见习补贴</t>
  </si>
  <si>
    <t xml:space="preserve">        其他就业补助支出</t>
  </si>
  <si>
    <t xml:space="preserve">    20827</t>
  </si>
  <si>
    <t xml:space="preserve">    财政对其他社会保险基金的补助</t>
  </si>
  <si>
    <t xml:space="preserve">       财政对失业保险基金的补助</t>
  </si>
  <si>
    <t xml:space="preserve">        财政对工伤保险基金的补助</t>
  </si>
  <si>
    <t xml:space="preserve">    21011</t>
  </si>
  <si>
    <t xml:space="preserve">    行政事业单位医疗</t>
  </si>
  <si>
    <t xml:space="preserve">        行政单位医疗</t>
  </si>
  <si>
    <t xml:space="preserve">    22102</t>
  </si>
  <si>
    <t xml:space="preserve">    住房改革支出</t>
  </si>
  <si>
    <t xml:space="preserve">        住房公积金</t>
  </si>
  <si>
    <t>注：如本表格为空，则表示本年度未安排此项目。</t>
  </si>
  <si>
    <t>部门公开表08</t>
  </si>
  <si>
    <t>单位：单位：303001_临武县人力资源和社会保障局本级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</si>
  <si>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</si>
  <si>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</si>
  <si>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</si>
  <si>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</si>
  <si>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</si>
  <si>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</si>
  <si>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</si>
  <si>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</si>
  <si>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</si>
  <si>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</si>
  <si>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</si>
  <si>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</si>
  <si>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</si>
  <si>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</si>
  <si>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</si>
  <si>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</si>
  <si>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</si>
  <si>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</si>
  <si>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</si>
  <si>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</si>
  <si>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</si>
  <si>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</si>
  <si>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</si>
  <si>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</si>
  <si>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</si>
  <si>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</si>
  <si>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</si>
  <si>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</si>
  <si>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</si>
  <si>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</si>
  <si>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>印刷费</t>
  </si>
  <si>
    <t>水费</t>
  </si>
  <si>
    <t xml:space="preserve">  30206</t>
  </si>
  <si>
    <t xml:space="preserve">  电费</t>
  </si>
  <si>
    <t>邮电费</t>
  </si>
  <si>
    <t xml:space="preserve">  30211</t>
  </si>
  <si>
    <t xml:space="preserve">  差旅费</t>
  </si>
  <si>
    <t>维修（护）费</t>
  </si>
  <si>
    <t>劳务费</t>
  </si>
  <si>
    <t xml:space="preserve">  30228</t>
  </si>
  <si>
    <t xml:space="preserve">  工会经费</t>
  </si>
  <si>
    <t>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</si>
  <si>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</si>
  <si>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</si>
  <si>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</si>
  <si>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</si>
  <si>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</si>
  <si>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</si>
  <si>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</si>
  <si>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</si>
  <si>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</si>
  <si>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</si>
  <si>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</si>
  <si>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</si>
  <si>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</si>
  <si>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</si>
  <si>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</si>
  <si>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</si>
  <si>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</si>
  <si>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</si>
  <si>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</si>
  <si>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</si>
  <si>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</si>
  <si>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</si>
  <si>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</si>
  <si>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</si>
  <si>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</si>
  <si>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</si>
  <si>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</si>
  <si>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</si>
  <si>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</si>
  <si>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</si>
  <si>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</si>
  <si>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</si>
  <si>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</si>
  <si>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</si>
  <si>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</si>
  <si>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</si>
  <si>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</si>
  <si>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</si>
  <si>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</si>
  <si>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</si>
  <si>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</si>
  <si>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</si>
  <si>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</si>
  <si>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</si>
  <si>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</si>
  <si>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</si>
  <si>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</si>
  <si>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</si>
  <si>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</si>
  <si>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维修(护)费</t>
  </si>
  <si>
    <t>其他商品和服务支出</t>
  </si>
  <si>
    <t>部门公开表14</t>
  </si>
  <si>
    <t>总 计</t>
  </si>
  <si>
    <t>办公费</t>
  </si>
  <si>
    <t>咨询费</t>
  </si>
  <si>
    <t>手续费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</si>
  <si>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</si>
  <si>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</si>
  <si>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</si>
  <si>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</si>
  <si>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</si>
  <si>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</si>
  <si>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</si>
  <si>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</si>
  <si>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</si>
  <si>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</si>
  <si>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</si>
  <si>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</si>
  <si>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</si>
  <si>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</si>
  <si>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</si>
  <si>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</si>
  <si>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</si>
  <si>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</si>
  <si>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</si>
  <si>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</si>
  <si>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</si>
  <si>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</si>
  <si>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</si>
  <si>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</si>
  <si>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</si>
  <si>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</si>
  <si>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</si>
  <si>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</si>
  <si>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</si>
  <si>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</si>
  <si>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</si>
  <si>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</si>
  <si>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</si>
  <si>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</si>
  <si>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上级补助收入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</si>
  <si>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</si>
  <si>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</si>
  <si>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</si>
  <si>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</si>
  <si>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</si>
  <si>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</si>
  <si>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</si>
  <si>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</si>
  <si>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</si>
  <si>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</si>
  <si>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 xml:space="preserve">   临武县人力资源和社会保障局业务专项经费</t>
  </si>
  <si>
    <t>三支一扶安家费</t>
  </si>
  <si>
    <t>就业专项资金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</si>
  <si>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</si>
  <si>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</si>
  <si>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</si>
  <si>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</si>
  <si>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</si>
  <si>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</si>
  <si>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</si>
  <si>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</si>
  <si>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</si>
  <si>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</si>
  <si>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</si>
  <si>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</si>
  <si>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</si>
  <si>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</si>
  <si>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临武县人力资源和社会保障局业务专项经费</t>
  </si>
  <si>
    <t>成本指标</t>
  </si>
  <si>
    <t>经济成本指标</t>
  </si>
  <si>
    <t>项目总成本</t>
  </si>
  <si>
    <t>项目年度内支出经济成本</t>
  </si>
  <si>
    <t>专款专用得满分，未专项使用酌情扣分</t>
  </si>
  <si>
    <t>万元</t>
  </si>
  <si>
    <t>≤</t>
  </si>
  <si>
    <t>20</t>
  </si>
  <si>
    <t>社会成本指标</t>
  </si>
  <si>
    <t>/</t>
  </si>
  <si>
    <t>生态环境成本指标</t>
  </si>
  <si>
    <t>产出指标</t>
  </si>
  <si>
    <t>数量指标</t>
  </si>
  <si>
    <t>全县事业单位人员档案</t>
  </si>
  <si>
    <t>500</t>
  </si>
  <si>
    <t>反映事业单位档案管理情况</t>
  </si>
  <si>
    <t>人员档案数量和登记档案管理人数一致记满分，不一致扣分</t>
  </si>
  <si>
    <t>人</t>
  </si>
  <si>
    <t>5</t>
  </si>
  <si>
    <t>基金征缴稽核单位覆盖率</t>
  </si>
  <si>
    <t>10</t>
  </si>
  <si>
    <t>反映基金征缴稽核单位覆盖情况</t>
  </si>
  <si>
    <t>达到目标记满分，未达到不得分</t>
  </si>
  <si>
    <t>%</t>
  </si>
  <si>
    <t>≥</t>
  </si>
  <si>
    <t>4</t>
  </si>
  <si>
    <t>我县各类企业、有雇工的个体工商户；事业单位、社会团体以及各类民办非企业单位的工作人员</t>
  </si>
  <si>
    <t>反映工伤征缴范围</t>
  </si>
  <si>
    <t>质量指标</t>
  </si>
  <si>
    <t>档案完整率</t>
  </si>
  <si>
    <t>100</t>
  </si>
  <si>
    <t>档案管理符合规定的记满分，其他酌情扣分</t>
  </si>
  <si>
    <t>定量</t>
  </si>
  <si>
    <t>基金征缴信息统计率</t>
  </si>
  <si>
    <t>信息采集准确率</t>
  </si>
  <si>
    <t>完成任务记满分，未完成酌情扣分</t>
  </si>
  <si>
    <t>工伤保险征缴稽核覆盖率</t>
  </si>
  <si>
    <t>80</t>
  </si>
  <si>
    <t>时效指标</t>
  </si>
  <si>
    <t>发放培训合格证书及时率</t>
  </si>
  <si>
    <t>反映发放培训合格证书及时性</t>
  </si>
  <si>
    <t>工作完成在2023年12月底之前完成得满分，每延后1个月扣1分，扣完为止</t>
  </si>
  <si>
    <t>预算执行率</t>
  </si>
  <si>
    <t>反映单位预算执行情况</t>
  </si>
  <si>
    <t>以当年度单位目标任务为基础，圆满完成记满分，未完成不计分</t>
  </si>
  <si>
    <t xml:space="preserve">效益指标 </t>
  </si>
  <si>
    <t>经济效益指标</t>
  </si>
  <si>
    <t>社会效益指标</t>
  </si>
  <si>
    <t>社会和谐稳定发展</t>
  </si>
  <si>
    <t>维护</t>
  </si>
  <si>
    <t>反映维护社会和谐稳定发展情况</t>
  </si>
  <si>
    <t>-</t>
  </si>
  <si>
    <t>定性</t>
  </si>
  <si>
    <t>社会负担</t>
  </si>
  <si>
    <t>减轻</t>
  </si>
  <si>
    <t>反映减轻社会负担情况</t>
  </si>
  <si>
    <t>社保基金漏洞</t>
  </si>
  <si>
    <t>堵塞</t>
  </si>
  <si>
    <t>反映堵塞社保基金漏洞情况</t>
  </si>
  <si>
    <t>生态效益指标</t>
  </si>
  <si>
    <t>可持续影响指标</t>
  </si>
  <si>
    <t>满意度指标</t>
  </si>
  <si>
    <t>服务对象满意度指标</t>
  </si>
  <si>
    <t>社会公众满意度</t>
  </si>
  <si>
    <t>80%以上人员满意度达80%得满分，否则酌情扣分</t>
  </si>
  <si>
    <t xml:space="preserve">  临武县人社局就业专项补助资金</t>
  </si>
  <si>
    <t>职业技能鉴定补贴人均标准</t>
  </si>
  <si>
    <t>150</t>
  </si>
  <si>
    <t>元</t>
  </si>
  <si>
    <t>高校毕业生就业见习补贴人均标准</t>
  </si>
  <si>
    <t>元/人/月</t>
  </si>
  <si>
    <t>职业技能鉴定补贴人数</t>
  </si>
  <si>
    <t>300</t>
  </si>
  <si>
    <t>达到指标值不扣分，未达到指标80%不计分</t>
  </si>
  <si>
    <t>社会保险补贴人数</t>
  </si>
  <si>
    <t xml:space="preserve">700 </t>
  </si>
  <si>
    <t>达到指标值不扣分，未达到指标70%不计分</t>
  </si>
  <si>
    <t xml:space="preserve">	 人</t>
  </si>
  <si>
    <t>公益性岗位补贴人数</t>
  </si>
  <si>
    <t>30</t>
  </si>
  <si>
    <t>达到指标值不扣分，未达到指标60%不计分</t>
  </si>
  <si>
    <t>高校毕业生就业见习补贴人数</t>
  </si>
  <si>
    <t>培训合格率</t>
  </si>
  <si>
    <t>90</t>
  </si>
  <si>
    <t>各项补贴发放准确率</t>
  </si>
  <si>
    <t>百分比</t>
  </si>
  <si>
    <t>补贴发放及时率</t>
  </si>
  <si>
    <t>98</t>
  </si>
  <si>
    <t>服务工作能力水平</t>
  </si>
  <si>
    <t>提升</t>
  </si>
  <si>
    <t>因就业问题发生重大群体性事件数量</t>
  </si>
  <si>
    <t>达到提升目标得满分，提升效果一般得一半分</t>
  </si>
  <si>
    <t>零就业家庭帮扶率</t>
  </si>
  <si>
    <t>≥98%</t>
  </si>
  <si>
    <t>0起</t>
  </si>
  <si>
    <t>件</t>
  </si>
  <si>
    <t>服务对象满意度</t>
  </si>
  <si>
    <t>95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</si>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</sst>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" fontId="5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5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9" sqref="I1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83"/>
      <c r="B4" s="84"/>
      <c r="C4" s="1"/>
      <c r="D4" s="83" t="s">
        <v>1</v>
      </c>
      <c r="E4" s="84" t="s">
        <v>2</v>
      </c>
      <c r="F4" s="84"/>
      <c r="G4" s="84"/>
      <c r="H4" s="84"/>
      <c r="I4" s="1"/>
    </row>
    <row r="5" ht="54.3" customHeight="1" spans="1:9">
      <c r="A5" s="83"/>
      <c r="B5" s="84"/>
      <c r="C5" s="1"/>
      <c r="D5" s="83" t="s">
        <v>3</v>
      </c>
      <c r="E5" s="84" t="s">
        <v>4</v>
      </c>
      <c r="F5" s="84"/>
      <c r="G5" s="84"/>
      <c r="H5" s="8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pane ySplit="5" topLeftCell="A22" activePane="bottomLeft" state="frozen"/>
      <selection/>
      <selection pane="bottomLeft" activeCell="B26" sqref="B2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0" t="s">
        <v>294</v>
      </c>
    </row>
    <row r="2" ht="40.5" customHeight="1" spans="1:5">
      <c r="A2" s="21" t="s">
        <v>14</v>
      </c>
      <c r="B2" s="21"/>
      <c r="C2" s="21"/>
      <c r="D2" s="21"/>
      <c r="E2" s="21"/>
    </row>
    <row r="3" ht="20.7" customHeight="1" spans="1:5">
      <c r="A3" s="54" t="s">
        <v>295</v>
      </c>
      <c r="B3" s="54"/>
      <c r="C3" s="54"/>
      <c r="D3" s="54"/>
      <c r="E3" s="55" t="s">
        <v>296</v>
      </c>
    </row>
    <row r="4" ht="38.8" customHeight="1" spans="1:5">
      <c r="A4" s="4" t="s">
        <v>297</v>
      </c>
      <c r="B4" s="4"/>
      <c r="C4" s="4" t="s">
        <v>298</v>
      </c>
      <c r="D4" s="4"/>
      <c r="E4" s="4"/>
    </row>
    <row r="5" ht="22.8" customHeight="1" spans="1:5">
      <c r="A5" s="4" t="s">
        <v>299</v>
      </c>
      <c r="B5" s="4" t="s">
        <v>160</v>
      </c>
      <c r="C5" s="4" t="s">
        <v>135</v>
      </c>
      <c r="D5" s="4" t="s">
        <v>270</v>
      </c>
      <c r="E5" s="4" t="s">
        <v>271</v>
      </c>
    </row>
    <row r="6" ht="26.45" customHeight="1" spans="1:5">
      <c r="A6" s="15" t="s">
        <v>300</v>
      </c>
      <c r="B6" s="15" t="s">
        <v>248</v>
      </c>
      <c r="C6" s="56">
        <v>493.44</v>
      </c>
      <c r="D6" s="56">
        <v>493.44</v>
      </c>
      <c r="E6" s="56"/>
    </row>
    <row r="7" ht="26.45" customHeight="1" spans="1:5">
      <c r="A7" s="33" t="s">
        <v>301</v>
      </c>
      <c r="B7" s="33" t="s">
        <v>302</v>
      </c>
      <c r="C7" s="57">
        <v>169.66</v>
      </c>
      <c r="D7" s="57">
        <v>169.66</v>
      </c>
      <c r="E7" s="57"/>
    </row>
    <row r="8" ht="26.45" customHeight="1" spans="1:5">
      <c r="A8" s="33" t="s">
        <v>303</v>
      </c>
      <c r="B8" s="33" t="s">
        <v>304</v>
      </c>
      <c r="C8" s="57">
        <v>26.92</v>
      </c>
      <c r="D8" s="57">
        <v>26.92</v>
      </c>
      <c r="E8" s="57"/>
    </row>
    <row r="9" ht="26.45" customHeight="1" spans="1:5">
      <c r="A9" s="33" t="s">
        <v>305</v>
      </c>
      <c r="B9" s="33" t="s">
        <v>306</v>
      </c>
      <c r="C9" s="57">
        <v>14.66</v>
      </c>
      <c r="D9" s="57">
        <v>14.66</v>
      </c>
      <c r="E9" s="57"/>
    </row>
    <row r="10" ht="26.45" customHeight="1" spans="1:5">
      <c r="A10" s="33">
        <v>30106</v>
      </c>
      <c r="B10" s="33" t="s">
        <v>307</v>
      </c>
      <c r="C10" s="57">
        <v>14.4</v>
      </c>
      <c r="D10" s="57">
        <v>14.4</v>
      </c>
      <c r="E10" s="57"/>
    </row>
    <row r="11" ht="26.45" customHeight="1" spans="1:5">
      <c r="A11" s="33" t="s">
        <v>308</v>
      </c>
      <c r="B11" s="33" t="s">
        <v>309</v>
      </c>
      <c r="C11" s="57">
        <v>66.84</v>
      </c>
      <c r="D11" s="57">
        <v>66.84</v>
      </c>
      <c r="E11" s="57"/>
    </row>
    <row r="12" ht="26.45" customHeight="1" spans="1:5">
      <c r="A12" s="33" t="s">
        <v>310</v>
      </c>
      <c r="B12" s="33" t="s">
        <v>311</v>
      </c>
      <c r="C12" s="57">
        <v>44.5</v>
      </c>
      <c r="D12" s="57">
        <v>44.5</v>
      </c>
      <c r="E12" s="57"/>
    </row>
    <row r="13" ht="26.45" customHeight="1" spans="1:5">
      <c r="A13" s="33" t="s">
        <v>312</v>
      </c>
      <c r="B13" s="33" t="s">
        <v>313</v>
      </c>
      <c r="C13" s="57">
        <v>4.46</v>
      </c>
      <c r="D13" s="57">
        <v>4.46</v>
      </c>
      <c r="E13" s="57"/>
    </row>
    <row r="14" ht="26.45" customHeight="1" spans="1:5">
      <c r="A14" s="33" t="s">
        <v>314</v>
      </c>
      <c r="B14" s="33" t="s">
        <v>315</v>
      </c>
      <c r="C14" s="57">
        <v>23.64</v>
      </c>
      <c r="D14" s="57">
        <v>23.64</v>
      </c>
      <c r="E14" s="57"/>
    </row>
    <row r="15" ht="26.45" customHeight="1" spans="1:5">
      <c r="A15" s="33" t="s">
        <v>316</v>
      </c>
      <c r="B15" s="33" t="s">
        <v>317</v>
      </c>
      <c r="C15" s="57">
        <v>4.45</v>
      </c>
      <c r="D15" s="57">
        <v>4.45</v>
      </c>
      <c r="E15" s="57"/>
    </row>
    <row r="16" ht="26.45" customHeight="1" spans="1:5">
      <c r="A16" s="15" t="s">
        <v>318</v>
      </c>
      <c r="B16" s="15" t="s">
        <v>319</v>
      </c>
      <c r="C16" s="56">
        <v>40.57</v>
      </c>
      <c r="D16" s="56">
        <v>40.57</v>
      </c>
      <c r="E16" s="56"/>
    </row>
    <row r="17" ht="26.45" customHeight="1" spans="1:5">
      <c r="A17" s="33" t="s">
        <v>320</v>
      </c>
      <c r="B17" s="33" t="s">
        <v>321</v>
      </c>
      <c r="C17" s="57">
        <v>83.34</v>
      </c>
      <c r="D17" s="57">
        <v>83.34</v>
      </c>
      <c r="E17" s="57"/>
    </row>
    <row r="18" ht="26.45" customHeight="1" spans="1:5">
      <c r="A18" s="33" t="s">
        <v>322</v>
      </c>
      <c r="B18" s="33" t="s">
        <v>323</v>
      </c>
      <c r="C18" s="57">
        <v>78.52</v>
      </c>
      <c r="D18" s="57">
        <v>9</v>
      </c>
      <c r="E18" s="57">
        <v>69.52</v>
      </c>
    </row>
    <row r="19" ht="26.45" customHeight="1" spans="1:5">
      <c r="A19" s="33" t="s">
        <v>324</v>
      </c>
      <c r="B19" s="33" t="s">
        <v>325</v>
      </c>
      <c r="C19" s="57">
        <v>4.19</v>
      </c>
      <c r="D19" s="57"/>
      <c r="E19" s="58">
        <v>4.19</v>
      </c>
    </row>
    <row r="20" ht="26.45" customHeight="1" spans="1:5">
      <c r="A20" s="33">
        <v>30202</v>
      </c>
      <c r="B20" s="33" t="s">
        <v>326</v>
      </c>
      <c r="C20" s="57">
        <v>4.78</v>
      </c>
      <c r="D20" s="57"/>
      <c r="E20" s="58">
        <v>4.78</v>
      </c>
    </row>
    <row r="21" ht="26.45" customHeight="1" spans="1:5">
      <c r="A21" s="33">
        <v>30205</v>
      </c>
      <c r="B21" s="33" t="s">
        <v>327</v>
      </c>
      <c r="C21" s="57">
        <v>0.05</v>
      </c>
      <c r="D21" s="57"/>
      <c r="E21" s="57">
        <v>0.05</v>
      </c>
    </row>
    <row r="22" ht="26.45" customHeight="1" spans="1:5">
      <c r="A22" s="33" t="s">
        <v>328</v>
      </c>
      <c r="B22" s="33" t="s">
        <v>329</v>
      </c>
      <c r="C22" s="57">
        <v>3.6</v>
      </c>
      <c r="D22" s="57"/>
      <c r="E22" s="57">
        <v>3.6</v>
      </c>
    </row>
    <row r="23" ht="26.45" customHeight="1" spans="1:5">
      <c r="A23" s="33">
        <v>30207</v>
      </c>
      <c r="B23" s="33" t="s">
        <v>330</v>
      </c>
      <c r="C23" s="57">
        <v>0.2</v>
      </c>
      <c r="D23" s="57"/>
      <c r="E23" s="57">
        <v>0.2</v>
      </c>
    </row>
    <row r="24" ht="26.45" customHeight="1" spans="1:5">
      <c r="A24" s="33" t="s">
        <v>331</v>
      </c>
      <c r="B24" s="33" t="s">
        <v>332</v>
      </c>
      <c r="C24" s="57">
        <v>4</v>
      </c>
      <c r="D24" s="57"/>
      <c r="E24" s="57">
        <v>4</v>
      </c>
    </row>
    <row r="25" ht="26.45" customHeight="1" spans="1:5">
      <c r="A25" s="33">
        <v>30213</v>
      </c>
      <c r="B25" s="33" t="s">
        <v>333</v>
      </c>
      <c r="C25" s="57">
        <v>2</v>
      </c>
      <c r="D25" s="57"/>
      <c r="E25" s="57">
        <v>2</v>
      </c>
    </row>
    <row r="26" ht="26.45" customHeight="1" spans="1:5">
      <c r="A26" s="33">
        <v>30226</v>
      </c>
      <c r="B26" s="33" t="s">
        <v>334</v>
      </c>
      <c r="C26" s="57">
        <v>12</v>
      </c>
      <c r="D26" s="57">
        <v>9</v>
      </c>
      <c r="E26" s="57">
        <v>3</v>
      </c>
    </row>
    <row r="27" ht="26.45" customHeight="1" spans="1:5">
      <c r="A27" s="33" t="s">
        <v>335</v>
      </c>
      <c r="B27" s="33" t="s">
        <v>336</v>
      </c>
      <c r="C27" s="57">
        <v>15.81</v>
      </c>
      <c r="D27" s="57"/>
      <c r="E27" s="57">
        <v>15.81</v>
      </c>
    </row>
    <row r="28" ht="26.45" customHeight="1" spans="1:5">
      <c r="A28" s="33">
        <v>30231</v>
      </c>
      <c r="B28" s="33" t="s">
        <v>337</v>
      </c>
      <c r="C28" s="57">
        <v>2.4</v>
      </c>
      <c r="D28" s="57"/>
      <c r="E28" s="57">
        <v>2.4</v>
      </c>
    </row>
    <row r="29" ht="26.45" customHeight="1" spans="1:5">
      <c r="A29" s="33" t="s">
        <v>338</v>
      </c>
      <c r="B29" s="33" t="s">
        <v>339</v>
      </c>
      <c r="C29" s="57">
        <v>9.16</v>
      </c>
      <c r="D29" s="57"/>
      <c r="E29" s="57">
        <v>9.16</v>
      </c>
    </row>
    <row r="30" ht="26.45" customHeight="1" spans="1:5">
      <c r="A30" s="33" t="s">
        <v>340</v>
      </c>
      <c r="B30" s="33" t="s">
        <v>341</v>
      </c>
      <c r="C30" s="57">
        <v>20.33</v>
      </c>
      <c r="D30" s="57"/>
      <c r="E30" s="57">
        <v>20.33</v>
      </c>
    </row>
    <row r="31" ht="26.45" customHeight="1" spans="1:5">
      <c r="A31" s="33">
        <v>303</v>
      </c>
      <c r="B31" s="33" t="s">
        <v>228</v>
      </c>
      <c r="C31" s="57">
        <v>0.35</v>
      </c>
      <c r="D31" s="57">
        <v>0.35</v>
      </c>
      <c r="E31" s="57"/>
    </row>
    <row r="32" ht="26.45" customHeight="1" spans="1:5">
      <c r="A32" s="33">
        <v>30399</v>
      </c>
      <c r="B32" s="33" t="s">
        <v>342</v>
      </c>
      <c r="C32" s="57">
        <v>0.35</v>
      </c>
      <c r="D32" s="57">
        <v>0.35</v>
      </c>
      <c r="E32" s="57"/>
    </row>
    <row r="33" ht="22.8" customHeight="1" spans="1:5">
      <c r="A33" s="18" t="s">
        <v>135</v>
      </c>
      <c r="B33" s="18"/>
      <c r="C33" s="57">
        <v>572.31</v>
      </c>
      <c r="D33" s="57">
        <v>502.79</v>
      </c>
      <c r="E33" s="57">
        <v>69.52</v>
      </c>
    </row>
    <row r="34" ht="16.35" customHeight="1" spans="1:5">
      <c r="A34" s="7" t="s">
        <v>293</v>
      </c>
      <c r="B34" s="7"/>
      <c r="C34" s="7"/>
      <c r="D34" s="7"/>
      <c r="E34" s="7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30" zoomScaleNormal="130" topLeftCell="A3" workbookViewId="0">
      <selection activeCell="I22" sqref="I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0" t="s">
        <v>343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217</v>
      </c>
      <c r="E4" s="4" t="s">
        <v>218</v>
      </c>
      <c r="F4" s="4" t="s">
        <v>247</v>
      </c>
      <c r="G4" s="4" t="s">
        <v>220</v>
      </c>
      <c r="H4" s="4"/>
      <c r="I4" s="4"/>
      <c r="J4" s="4"/>
      <c r="K4" s="4"/>
      <c r="L4" s="4" t="s">
        <v>224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344</v>
      </c>
      <c r="I5" s="4" t="s">
        <v>345</v>
      </c>
      <c r="J5" s="4" t="s">
        <v>346</v>
      </c>
      <c r="K5" s="4" t="s">
        <v>347</v>
      </c>
      <c r="L5" s="4" t="s">
        <v>135</v>
      </c>
      <c r="M5" s="4" t="s">
        <v>248</v>
      </c>
      <c r="N5" s="4" t="s">
        <v>348</v>
      </c>
    </row>
    <row r="6" ht="22.8" customHeight="1" spans="1:14">
      <c r="A6" s="17"/>
      <c r="B6" s="17"/>
      <c r="C6" s="17"/>
      <c r="D6" s="17"/>
      <c r="E6" s="17" t="s">
        <v>135</v>
      </c>
      <c r="F6" s="32"/>
      <c r="G6" s="32"/>
      <c r="H6" s="32"/>
      <c r="I6" s="32"/>
      <c r="J6" s="32"/>
      <c r="K6" s="32"/>
      <c r="L6" s="32"/>
      <c r="M6" s="32"/>
      <c r="N6" s="32"/>
    </row>
    <row r="7" ht="22.8" customHeight="1" spans="1:14">
      <c r="A7" s="17"/>
      <c r="B7" s="17"/>
      <c r="C7" s="17"/>
      <c r="D7" s="15" t="s">
        <v>153</v>
      </c>
      <c r="E7" s="15" t="s">
        <v>154</v>
      </c>
      <c r="F7" s="32"/>
      <c r="G7" s="32">
        <f>G8</f>
        <v>493.79</v>
      </c>
      <c r="H7" s="32">
        <f>H8</f>
        <v>278.08</v>
      </c>
      <c r="I7" s="32">
        <f>I8</f>
        <v>77.05</v>
      </c>
      <c r="J7" s="32">
        <f>J8</f>
        <v>40.57</v>
      </c>
      <c r="K7" s="32">
        <f>K8</f>
        <v>98.09</v>
      </c>
      <c r="L7" s="32"/>
      <c r="M7" s="32"/>
      <c r="N7" s="32"/>
    </row>
    <row r="8" ht="22.8" customHeight="1" spans="1:14">
      <c r="A8" s="17"/>
      <c r="B8" s="17"/>
      <c r="C8" s="17"/>
      <c r="D8" s="25" t="s">
        <v>155</v>
      </c>
      <c r="E8" s="25" t="s">
        <v>156</v>
      </c>
      <c r="F8" s="32"/>
      <c r="G8" s="32">
        <f>SUM(G9:G18)</f>
        <v>493.79</v>
      </c>
      <c r="H8" s="32">
        <f>SUM(H9:H18)</f>
        <v>278.08</v>
      </c>
      <c r="I8" s="32">
        <f>SUM(I9:I18)</f>
        <v>77.05</v>
      </c>
      <c r="J8" s="32">
        <f>SUM(J9:J18)</f>
        <v>40.57</v>
      </c>
      <c r="K8" s="32">
        <f>SUM(K9:K18)</f>
        <v>98.09</v>
      </c>
      <c r="L8" s="32"/>
      <c r="M8" s="32"/>
      <c r="N8" s="32"/>
    </row>
    <row r="9" ht="22.8" customHeight="1" spans="1:14">
      <c r="A9" s="28" t="s">
        <v>170</v>
      </c>
      <c r="B9" s="28" t="s">
        <v>173</v>
      </c>
      <c r="C9" s="28" t="s">
        <v>173</v>
      </c>
      <c r="D9" s="22" t="s">
        <v>234</v>
      </c>
      <c r="E9" s="5" t="s">
        <v>235</v>
      </c>
      <c r="F9" s="6"/>
      <c r="G9" s="6">
        <f>H9+K9+I9+J9</f>
        <v>376.17</v>
      </c>
      <c r="H9" s="26">
        <v>278.08</v>
      </c>
      <c r="I9" s="26"/>
      <c r="J9" s="26"/>
      <c r="K9" s="26">
        <v>98.09</v>
      </c>
      <c r="L9" s="6"/>
      <c r="M9" s="26"/>
      <c r="N9" s="26"/>
    </row>
    <row r="10" ht="22.8" customHeight="1" spans="1:14">
      <c r="A10" s="28" t="s">
        <v>170</v>
      </c>
      <c r="B10" s="28" t="s">
        <v>173</v>
      </c>
      <c r="C10" s="28" t="s">
        <v>178</v>
      </c>
      <c r="D10" s="22" t="s">
        <v>234</v>
      </c>
      <c r="E10" s="5" t="s">
        <v>236</v>
      </c>
      <c r="F10" s="6"/>
      <c r="G10" s="6">
        <f t="shared" ref="G10:G18" si="0">H10+K10+I10+J10</f>
        <v>0</v>
      </c>
      <c r="H10" s="26"/>
      <c r="J10" s="26"/>
      <c r="K10" s="26"/>
      <c r="L10" s="6"/>
      <c r="M10" s="26"/>
      <c r="N10" s="26"/>
    </row>
    <row r="11" ht="22.8" customHeight="1" spans="1:14">
      <c r="A11" s="28" t="s">
        <v>170</v>
      </c>
      <c r="B11" s="28" t="s">
        <v>181</v>
      </c>
      <c r="C11" s="28" t="s">
        <v>181</v>
      </c>
      <c r="D11" s="22" t="s">
        <v>234</v>
      </c>
      <c r="E11" s="5" t="s">
        <v>237</v>
      </c>
      <c r="F11" s="6"/>
      <c r="G11" s="6">
        <f t="shared" si="0"/>
        <v>44.5</v>
      </c>
      <c r="H11" s="26"/>
      <c r="I11" s="6">
        <v>44.5</v>
      </c>
      <c r="J11" s="26"/>
      <c r="K11" s="26"/>
      <c r="L11" s="6"/>
      <c r="M11" s="26"/>
      <c r="N11" s="26"/>
    </row>
    <row r="12" ht="22.8" customHeight="1" spans="1:14">
      <c r="A12" s="28" t="s">
        <v>170</v>
      </c>
      <c r="B12" s="28" t="s">
        <v>181</v>
      </c>
      <c r="C12" s="85" t="s">
        <v>238</v>
      </c>
      <c r="D12" s="22" t="s">
        <v>234</v>
      </c>
      <c r="E12" s="5" t="s">
        <v>239</v>
      </c>
      <c r="F12" s="6"/>
      <c r="G12" s="6">
        <f t="shared" si="0"/>
        <v>4.46</v>
      </c>
      <c r="H12" s="26"/>
      <c r="I12" s="6">
        <v>4.46</v>
      </c>
      <c r="J12" s="26"/>
      <c r="K12" s="26"/>
      <c r="L12" s="6"/>
      <c r="M12" s="26"/>
      <c r="N12" s="26"/>
    </row>
    <row r="13" ht="22.8" customHeight="1" spans="1:14">
      <c r="A13" s="28">
        <v>208</v>
      </c>
      <c r="B13" s="85" t="s">
        <v>186</v>
      </c>
      <c r="C13" s="28">
        <v>11</v>
      </c>
      <c r="D13" s="22" t="s">
        <v>234</v>
      </c>
      <c r="E13" s="5" t="s">
        <v>240</v>
      </c>
      <c r="F13" s="6"/>
      <c r="G13" s="6">
        <f t="shared" si="0"/>
        <v>0</v>
      </c>
      <c r="H13" s="26"/>
      <c r="I13" s="26"/>
      <c r="J13" s="26"/>
      <c r="K13" s="26"/>
      <c r="L13" s="6"/>
      <c r="M13" s="26"/>
      <c r="N13" s="26"/>
    </row>
    <row r="14" ht="22.8" customHeight="1" spans="1:14">
      <c r="A14" s="28" t="s">
        <v>170</v>
      </c>
      <c r="B14" s="28" t="s">
        <v>186</v>
      </c>
      <c r="C14" s="28" t="s">
        <v>178</v>
      </c>
      <c r="D14" s="22" t="s">
        <v>234</v>
      </c>
      <c r="E14" s="5" t="s">
        <v>241</v>
      </c>
      <c r="F14" s="6"/>
      <c r="G14" s="6">
        <f t="shared" si="0"/>
        <v>0</v>
      </c>
      <c r="H14" s="26"/>
      <c r="I14" s="26"/>
      <c r="J14" s="26"/>
      <c r="K14" s="26"/>
      <c r="L14" s="6"/>
      <c r="M14" s="26"/>
      <c r="N14" s="26"/>
    </row>
    <row r="15" ht="22.8" customHeight="1" spans="1:14">
      <c r="A15" s="35" t="s">
        <v>170</v>
      </c>
      <c r="B15" s="35" t="s">
        <v>196</v>
      </c>
      <c r="C15" s="87" t="s">
        <v>173</v>
      </c>
      <c r="D15" s="36" t="s">
        <v>234</v>
      </c>
      <c r="E15" s="37" t="s">
        <v>242</v>
      </c>
      <c r="F15" s="52"/>
      <c r="G15" s="6">
        <f t="shared" si="0"/>
        <v>1.95</v>
      </c>
      <c r="H15" s="53"/>
      <c r="I15" s="6">
        <v>1.95</v>
      </c>
      <c r="J15" s="53"/>
      <c r="K15" s="53"/>
      <c r="L15" s="52"/>
      <c r="M15" s="53"/>
      <c r="N15" s="53"/>
    </row>
    <row r="16" ht="22.8" customHeight="1" spans="1:14">
      <c r="A16" s="39" t="s">
        <v>170</v>
      </c>
      <c r="B16" s="39" t="s">
        <v>196</v>
      </c>
      <c r="C16" s="39" t="s">
        <v>199</v>
      </c>
      <c r="D16" s="40" t="s">
        <v>234</v>
      </c>
      <c r="E16" s="41" t="s">
        <v>243</v>
      </c>
      <c r="F16" s="50"/>
      <c r="G16" s="6">
        <f t="shared" si="0"/>
        <v>2.5</v>
      </c>
      <c r="H16" s="42"/>
      <c r="I16" s="29">
        <v>2.5</v>
      </c>
      <c r="J16" s="42"/>
      <c r="K16" s="42"/>
      <c r="L16" s="50"/>
      <c r="M16" s="42"/>
      <c r="N16" s="42"/>
    </row>
    <row r="17" ht="22.8" customHeight="1" spans="1:14">
      <c r="A17" s="39" t="s">
        <v>202</v>
      </c>
      <c r="B17" s="39" t="s">
        <v>191</v>
      </c>
      <c r="C17" s="39" t="s">
        <v>173</v>
      </c>
      <c r="D17" s="40" t="s">
        <v>234</v>
      </c>
      <c r="E17" s="41" t="s">
        <v>244</v>
      </c>
      <c r="F17" s="50"/>
      <c r="G17" s="6">
        <f t="shared" si="0"/>
        <v>23.64</v>
      </c>
      <c r="H17" s="42"/>
      <c r="I17" s="29">
        <v>23.64</v>
      </c>
      <c r="J17" s="42"/>
      <c r="K17" s="42"/>
      <c r="L17" s="50"/>
      <c r="M17" s="42"/>
      <c r="N17" s="42"/>
    </row>
    <row r="18" ht="22.8" customHeight="1" spans="1:14">
      <c r="A18" s="39" t="s">
        <v>209</v>
      </c>
      <c r="B18" s="39" t="s">
        <v>199</v>
      </c>
      <c r="C18" s="39" t="s">
        <v>173</v>
      </c>
      <c r="D18" s="40" t="s">
        <v>234</v>
      </c>
      <c r="E18" s="41" t="s">
        <v>245</v>
      </c>
      <c r="F18" s="50"/>
      <c r="G18" s="6">
        <f t="shared" si="0"/>
        <v>40.57</v>
      </c>
      <c r="H18" s="42"/>
      <c r="I18" s="29"/>
      <c r="J18" s="29">
        <v>40.57</v>
      </c>
      <c r="K18" s="42"/>
      <c r="L18" s="50"/>
      <c r="M18" s="42"/>
      <c r="N18" s="42"/>
    </row>
    <row r="19" ht="16.35" customHeight="1" spans="1:5">
      <c r="A19" s="7" t="s">
        <v>293</v>
      </c>
      <c r="B19" s="7"/>
      <c r="C19" s="7"/>
      <c r="D19" s="7"/>
      <c r="E19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9:E1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zoomScale="130" zoomScaleNormal="130" topLeftCell="B1" workbookViewId="0">
      <selection activeCell="T5" sqref="T5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20" t="s">
        <v>349</v>
      </c>
      <c r="V1" s="20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217</v>
      </c>
      <c r="E4" s="4" t="s">
        <v>218</v>
      </c>
      <c r="F4" s="4" t="s">
        <v>247</v>
      </c>
      <c r="G4" s="4" t="s">
        <v>350</v>
      </c>
      <c r="H4" s="4"/>
      <c r="I4" s="4"/>
      <c r="J4" s="4"/>
      <c r="K4" s="4"/>
      <c r="L4" s="4" t="s">
        <v>351</v>
      </c>
      <c r="M4" s="4"/>
      <c r="N4" s="4"/>
      <c r="O4" s="4"/>
      <c r="P4" s="4"/>
      <c r="Q4" s="4"/>
      <c r="R4" s="4" t="s">
        <v>346</v>
      </c>
      <c r="S4" s="4" t="s">
        <v>352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353</v>
      </c>
      <c r="I5" s="4" t="s">
        <v>354</v>
      </c>
      <c r="J5" s="4" t="s">
        <v>355</v>
      </c>
      <c r="K5" s="4" t="s">
        <v>356</v>
      </c>
      <c r="L5" s="4" t="s">
        <v>135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/>
      <c r="S5" s="4" t="s">
        <v>135</v>
      </c>
      <c r="T5" s="4" t="s">
        <v>307</v>
      </c>
      <c r="U5" s="4" t="s">
        <v>362</v>
      </c>
      <c r="V5" s="4" t="s">
        <v>347</v>
      </c>
    </row>
    <row r="6" ht="22.8" customHeight="1" spans="1:22">
      <c r="A6" s="17"/>
      <c r="B6" s="17"/>
      <c r="C6" s="17"/>
      <c r="D6" s="17"/>
      <c r="E6" s="17" t="s">
        <v>135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ht="22.8" customHeight="1" spans="1:22">
      <c r="A7" s="17"/>
      <c r="B7" s="17"/>
      <c r="C7" s="17"/>
      <c r="D7" s="15" t="s">
        <v>153</v>
      </c>
      <c r="E7" s="15" t="s">
        <v>154</v>
      </c>
      <c r="F7" s="16">
        <f>F8</f>
        <v>493.79</v>
      </c>
      <c r="G7" s="16">
        <f t="shared" ref="G7:V7" si="0">G8</f>
        <v>278.08</v>
      </c>
      <c r="H7" s="16">
        <f t="shared" si="0"/>
        <v>175.85</v>
      </c>
      <c r="I7" s="16">
        <f t="shared" si="0"/>
        <v>26.96</v>
      </c>
      <c r="J7" s="16">
        <f t="shared" si="0"/>
        <v>14.66</v>
      </c>
      <c r="K7" s="16">
        <f t="shared" si="0"/>
        <v>60.61</v>
      </c>
      <c r="L7" s="16">
        <f t="shared" si="0"/>
        <v>117.62</v>
      </c>
      <c r="M7" s="16">
        <f t="shared" si="0"/>
        <v>44.5</v>
      </c>
      <c r="N7" s="16">
        <f t="shared" si="0"/>
        <v>4.46</v>
      </c>
      <c r="O7" s="16">
        <f t="shared" si="0"/>
        <v>23.64</v>
      </c>
      <c r="P7" s="16"/>
      <c r="Q7" s="16">
        <f t="shared" si="0"/>
        <v>4.45</v>
      </c>
      <c r="R7" s="16">
        <f t="shared" si="0"/>
        <v>40.57</v>
      </c>
      <c r="S7" s="16">
        <f t="shared" si="0"/>
        <v>98.09</v>
      </c>
      <c r="T7" s="16">
        <f t="shared" si="0"/>
        <v>14.4</v>
      </c>
      <c r="U7" s="16"/>
      <c r="V7" s="16">
        <f t="shared" si="0"/>
        <v>83.69</v>
      </c>
    </row>
    <row r="8" ht="22.8" customHeight="1" spans="1:22">
      <c r="A8" s="17"/>
      <c r="B8" s="17"/>
      <c r="C8" s="17"/>
      <c r="D8" s="25" t="s">
        <v>155</v>
      </c>
      <c r="E8" s="25" t="s">
        <v>156</v>
      </c>
      <c r="F8" s="16">
        <f>SUM(F9:F15)</f>
        <v>493.79</v>
      </c>
      <c r="G8" s="16">
        <f>SUM(G9:G15)</f>
        <v>278.08</v>
      </c>
      <c r="H8" s="16">
        <f t="shared" ref="H8:V8" si="1">SUM(H9:H15)</f>
        <v>175.85</v>
      </c>
      <c r="I8" s="16">
        <f t="shared" si="1"/>
        <v>26.96</v>
      </c>
      <c r="J8" s="16">
        <f t="shared" si="1"/>
        <v>14.66</v>
      </c>
      <c r="K8" s="16">
        <f t="shared" si="1"/>
        <v>60.61</v>
      </c>
      <c r="L8" s="16">
        <f t="shared" si="1"/>
        <v>117.62</v>
      </c>
      <c r="M8" s="16">
        <f t="shared" si="1"/>
        <v>44.5</v>
      </c>
      <c r="N8" s="16">
        <f t="shared" si="1"/>
        <v>4.46</v>
      </c>
      <c r="O8" s="16">
        <f t="shared" si="1"/>
        <v>23.64</v>
      </c>
      <c r="P8" s="16"/>
      <c r="Q8" s="16">
        <f t="shared" si="1"/>
        <v>4.45</v>
      </c>
      <c r="R8" s="16">
        <f t="shared" si="1"/>
        <v>40.57</v>
      </c>
      <c r="S8" s="16">
        <f t="shared" si="1"/>
        <v>98.09</v>
      </c>
      <c r="T8" s="16">
        <f t="shared" si="1"/>
        <v>14.4</v>
      </c>
      <c r="U8" s="16"/>
      <c r="V8" s="16">
        <f t="shared" si="1"/>
        <v>83.69</v>
      </c>
    </row>
    <row r="9" ht="22.8" customHeight="1" spans="1:22">
      <c r="A9" s="28" t="s">
        <v>170</v>
      </c>
      <c r="B9" s="28" t="s">
        <v>173</v>
      </c>
      <c r="C9" s="28" t="s">
        <v>173</v>
      </c>
      <c r="D9" s="22" t="s">
        <v>234</v>
      </c>
      <c r="E9" s="5" t="s">
        <v>235</v>
      </c>
      <c r="F9" s="6">
        <f>G9+L9+S9</f>
        <v>376.17</v>
      </c>
      <c r="G9" s="26">
        <f>H9+I9+J9+K9</f>
        <v>278.08</v>
      </c>
      <c r="H9" s="34">
        <f>61.09+114.76</f>
        <v>175.85</v>
      </c>
      <c r="I9" s="34">
        <f>26.31+0.65</f>
        <v>26.96</v>
      </c>
      <c r="J9" s="34">
        <v>14.66</v>
      </c>
      <c r="K9" s="34">
        <v>60.61</v>
      </c>
      <c r="L9" s="47"/>
      <c r="M9" s="26"/>
      <c r="N9" s="26"/>
      <c r="O9" s="26"/>
      <c r="P9" s="26"/>
      <c r="Q9" s="26"/>
      <c r="R9" s="26"/>
      <c r="S9" s="6">
        <f>T9+U9+V9</f>
        <v>98.09</v>
      </c>
      <c r="T9" s="26">
        <v>14.4</v>
      </c>
      <c r="U9" s="26"/>
      <c r="V9" s="26">
        <f>83.34+0.35</f>
        <v>83.69</v>
      </c>
    </row>
    <row r="10" ht="22.8" customHeight="1" spans="1:22">
      <c r="A10" s="28" t="s">
        <v>170</v>
      </c>
      <c r="B10" s="28" t="s">
        <v>181</v>
      </c>
      <c r="C10" s="28" t="s">
        <v>181</v>
      </c>
      <c r="D10" s="22" t="s">
        <v>234</v>
      </c>
      <c r="E10" s="5" t="s">
        <v>237</v>
      </c>
      <c r="F10" s="6">
        <f t="shared" ref="F10:F15" si="2">G10+L10+S10</f>
        <v>44.5</v>
      </c>
      <c r="G10" s="26">
        <f t="shared" ref="G10:G15" si="3">H10+I10+J10+K10</f>
        <v>0</v>
      </c>
      <c r="H10" s="26"/>
      <c r="I10" s="26"/>
      <c r="J10" s="26"/>
      <c r="K10" s="26"/>
      <c r="L10" s="6">
        <f t="shared" ref="L10:L15" si="4">M10+N10+O10+P10+Q10+R10</f>
        <v>44.5</v>
      </c>
      <c r="M10" s="26">
        <v>44.5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8" customHeight="1" spans="1:22">
      <c r="A11" s="28" t="s">
        <v>170</v>
      </c>
      <c r="B11" s="28" t="s">
        <v>181</v>
      </c>
      <c r="C11" s="85" t="s">
        <v>238</v>
      </c>
      <c r="D11" s="22" t="s">
        <v>234</v>
      </c>
      <c r="E11" s="5" t="s">
        <v>239</v>
      </c>
      <c r="F11" s="6">
        <f t="shared" si="2"/>
        <v>4.46</v>
      </c>
      <c r="G11" s="26">
        <f t="shared" si="3"/>
        <v>0</v>
      </c>
      <c r="H11" s="26"/>
      <c r="I11" s="26"/>
      <c r="J11" s="26"/>
      <c r="K11" s="26"/>
      <c r="L11" s="6">
        <f t="shared" si="4"/>
        <v>4.46</v>
      </c>
      <c r="M11" s="26"/>
      <c r="N11" s="26">
        <v>4.46</v>
      </c>
      <c r="O11" s="26"/>
      <c r="P11" s="26"/>
      <c r="Q11" s="26"/>
      <c r="R11" s="26"/>
      <c r="S11" s="6"/>
      <c r="T11" s="26"/>
      <c r="U11" s="26"/>
      <c r="V11" s="26"/>
    </row>
    <row r="12" ht="22.8" customHeight="1" spans="1:22">
      <c r="A12" s="35" t="s">
        <v>170</v>
      </c>
      <c r="B12" s="35" t="s">
        <v>196</v>
      </c>
      <c r="C12" s="87" t="s">
        <v>173</v>
      </c>
      <c r="D12" s="36" t="s">
        <v>234</v>
      </c>
      <c r="E12" s="37" t="s">
        <v>242</v>
      </c>
      <c r="F12" s="6">
        <f t="shared" si="2"/>
        <v>1.95</v>
      </c>
      <c r="G12" s="26">
        <f t="shared" si="3"/>
        <v>0</v>
      </c>
      <c r="H12" s="38"/>
      <c r="I12" s="38"/>
      <c r="J12" s="38"/>
      <c r="K12" s="38"/>
      <c r="L12" s="6">
        <f t="shared" si="4"/>
        <v>1.95</v>
      </c>
      <c r="M12" s="38"/>
      <c r="N12" s="26"/>
      <c r="O12" s="26"/>
      <c r="P12" s="26"/>
      <c r="Q12" s="26">
        <v>1.95</v>
      </c>
      <c r="R12" s="26"/>
      <c r="S12" s="49"/>
      <c r="T12" s="38"/>
      <c r="U12" s="38"/>
      <c r="V12" s="38"/>
    </row>
    <row r="13" ht="22.8" customHeight="1" spans="1:22">
      <c r="A13" s="39" t="s">
        <v>170</v>
      </c>
      <c r="B13" s="39" t="s">
        <v>196</v>
      </c>
      <c r="C13" s="39" t="s">
        <v>199</v>
      </c>
      <c r="D13" s="40" t="s">
        <v>234</v>
      </c>
      <c r="E13" s="41" t="s">
        <v>243</v>
      </c>
      <c r="F13" s="6">
        <f t="shared" si="2"/>
        <v>2.5</v>
      </c>
      <c r="G13" s="26">
        <f t="shared" si="3"/>
        <v>0</v>
      </c>
      <c r="H13" s="42"/>
      <c r="I13" s="42"/>
      <c r="J13" s="42"/>
      <c r="K13" s="42"/>
      <c r="L13" s="6">
        <f t="shared" si="4"/>
        <v>2.5</v>
      </c>
      <c r="M13" s="42"/>
      <c r="N13" s="26"/>
      <c r="O13" s="26"/>
      <c r="P13" s="26"/>
      <c r="Q13" s="26">
        <v>2.5</v>
      </c>
      <c r="R13" s="26"/>
      <c r="S13" s="50"/>
      <c r="T13" s="42"/>
      <c r="U13" s="42"/>
      <c r="V13" s="42"/>
    </row>
    <row r="14" ht="22.8" customHeight="1" spans="1:22">
      <c r="A14" s="39" t="s">
        <v>202</v>
      </c>
      <c r="B14" s="39" t="s">
        <v>191</v>
      </c>
      <c r="C14" s="39" t="s">
        <v>173</v>
      </c>
      <c r="D14" s="40" t="s">
        <v>234</v>
      </c>
      <c r="E14" s="41" t="s">
        <v>244</v>
      </c>
      <c r="F14" s="6">
        <f t="shared" si="2"/>
        <v>23.64</v>
      </c>
      <c r="G14" s="26">
        <f t="shared" si="3"/>
        <v>0</v>
      </c>
      <c r="H14" s="42"/>
      <c r="I14" s="42"/>
      <c r="J14" s="42"/>
      <c r="K14" s="42"/>
      <c r="L14" s="6">
        <f t="shared" si="4"/>
        <v>23.64</v>
      </c>
      <c r="M14" s="42"/>
      <c r="N14" s="26"/>
      <c r="O14" s="26">
        <v>23.64</v>
      </c>
      <c r="P14" s="26"/>
      <c r="Q14" s="26"/>
      <c r="R14" s="26"/>
      <c r="S14" s="50"/>
      <c r="T14" s="42"/>
      <c r="U14" s="42"/>
      <c r="V14" s="42"/>
    </row>
    <row r="15" ht="22.8" customHeight="1" spans="1:22">
      <c r="A15" s="39" t="s">
        <v>209</v>
      </c>
      <c r="B15" s="39" t="s">
        <v>199</v>
      </c>
      <c r="C15" s="39" t="s">
        <v>173</v>
      </c>
      <c r="D15" s="40" t="s">
        <v>234</v>
      </c>
      <c r="E15" s="41" t="s">
        <v>245</v>
      </c>
      <c r="F15" s="6">
        <f t="shared" si="2"/>
        <v>40.57</v>
      </c>
      <c r="G15" s="26">
        <f t="shared" si="3"/>
        <v>0</v>
      </c>
      <c r="H15" s="42"/>
      <c r="I15" s="42"/>
      <c r="J15" s="42"/>
      <c r="K15" s="42"/>
      <c r="L15" s="6">
        <f t="shared" si="4"/>
        <v>40.57</v>
      </c>
      <c r="M15" s="42"/>
      <c r="N15" s="26"/>
      <c r="O15" s="26"/>
      <c r="P15" s="26"/>
      <c r="Q15" s="26"/>
      <c r="R15" s="26">
        <v>40.57</v>
      </c>
      <c r="S15" s="50"/>
      <c r="T15" s="42"/>
      <c r="U15" s="42"/>
      <c r="V15" s="42"/>
    </row>
    <row r="16" ht="22.8" customHeight="1" spans="1:22">
      <c r="A16" s="43"/>
      <c r="B16" s="43"/>
      <c r="C16" s="43"/>
      <c r="D16" s="44"/>
      <c r="E16" s="7"/>
      <c r="F16" s="45"/>
      <c r="G16" s="46"/>
      <c r="H16" s="46"/>
      <c r="I16" s="46"/>
      <c r="J16" s="46"/>
      <c r="K16" s="46"/>
      <c r="L16" s="48"/>
      <c r="M16" s="46"/>
      <c r="N16" s="46"/>
      <c r="O16" s="46"/>
      <c r="P16" s="46"/>
      <c r="Q16" s="46"/>
      <c r="R16" s="51"/>
      <c r="S16" s="48"/>
      <c r="T16" s="46"/>
      <c r="U16" s="46"/>
      <c r="V16" s="46"/>
    </row>
    <row r="17" ht="22.8" customHeight="1" spans="1:22">
      <c r="A17" s="43"/>
      <c r="B17" s="43"/>
      <c r="C17" s="43"/>
      <c r="D17" s="44"/>
      <c r="E17" s="7"/>
      <c r="F17" s="45"/>
      <c r="G17" s="46"/>
      <c r="H17" s="46"/>
      <c r="I17" s="46"/>
      <c r="J17" s="46"/>
      <c r="K17" s="46"/>
      <c r="L17" s="48"/>
      <c r="M17" s="46"/>
      <c r="N17" s="46"/>
      <c r="O17" s="46"/>
      <c r="P17" s="46"/>
      <c r="Q17" s="46"/>
      <c r="R17" s="51"/>
      <c r="S17" s="48"/>
      <c r="T17" s="46"/>
      <c r="U17" s="46"/>
      <c r="V17" s="46"/>
    </row>
    <row r="18" ht="22.8" customHeight="1" spans="1:22">
      <c r="A18" s="43"/>
      <c r="B18" s="43"/>
      <c r="C18" s="43"/>
      <c r="D18" s="44"/>
      <c r="E18" s="7"/>
      <c r="F18" s="45"/>
      <c r="G18" s="46"/>
      <c r="H18" s="46"/>
      <c r="I18" s="46"/>
      <c r="J18" s="46"/>
      <c r="K18" s="46"/>
      <c r="L18" s="48"/>
      <c r="M18" s="46"/>
      <c r="N18" s="46"/>
      <c r="O18" s="46"/>
      <c r="P18" s="46"/>
      <c r="Q18" s="46"/>
      <c r="R18" s="51"/>
      <c r="S18" s="48"/>
      <c r="T18" s="46"/>
      <c r="U18" s="46"/>
      <c r="V18" s="46"/>
    </row>
    <row r="19" ht="22.8" customHeight="1" spans="1:22">
      <c r="A19" s="43"/>
      <c r="B19" s="43"/>
      <c r="C19" s="43"/>
      <c r="D19" s="44"/>
      <c r="E19" s="7"/>
      <c r="F19" s="45"/>
      <c r="G19" s="46"/>
      <c r="H19" s="46"/>
      <c r="I19" s="46"/>
      <c r="J19" s="46"/>
      <c r="K19" s="46"/>
      <c r="L19" s="48"/>
      <c r="M19" s="46"/>
      <c r="N19" s="46"/>
      <c r="O19" s="46"/>
      <c r="P19" s="46"/>
      <c r="Q19" s="46"/>
      <c r="R19" s="51"/>
      <c r="S19" s="48"/>
      <c r="T19" s="46"/>
      <c r="U19" s="46"/>
      <c r="V19" s="46"/>
    </row>
    <row r="20" ht="22.8" customHeight="1" spans="1:22">
      <c r="A20" s="43"/>
      <c r="B20" s="43"/>
      <c r="C20" s="43"/>
      <c r="D20" s="44"/>
      <c r="E20" s="7"/>
      <c r="F20" s="45"/>
      <c r="G20" s="46"/>
      <c r="H20" s="46"/>
      <c r="I20" s="46"/>
      <c r="J20" s="46"/>
      <c r="K20" s="46"/>
      <c r="L20" s="48"/>
      <c r="M20" s="46"/>
      <c r="N20" s="46"/>
      <c r="O20" s="46"/>
      <c r="P20" s="46"/>
      <c r="Q20" s="46"/>
      <c r="R20" s="51"/>
      <c r="S20" s="48"/>
      <c r="T20" s="46"/>
      <c r="U20" s="46"/>
      <c r="V20" s="46"/>
    </row>
    <row r="21" ht="16.35" customHeight="1" spans="1:6">
      <c r="A21" s="7" t="s">
        <v>293</v>
      </c>
      <c r="B21" s="7"/>
      <c r="C21" s="7"/>
      <c r="D21" s="7"/>
      <c r="E21" s="7"/>
      <c r="F2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1:E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7" sqref="F7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0" t="s">
        <v>363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342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</row>
    <row r="7" ht="22.8" customHeight="1" spans="1:11">
      <c r="A7" s="17"/>
      <c r="B7" s="17"/>
      <c r="C7" s="17"/>
      <c r="D7" s="15"/>
      <c r="E7" s="33"/>
      <c r="F7" s="16"/>
      <c r="G7" s="16"/>
      <c r="H7" s="16"/>
      <c r="I7" s="16"/>
      <c r="J7" s="16"/>
      <c r="K7" s="16"/>
    </row>
    <row r="8" ht="22.8" customHeight="1" spans="1:11">
      <c r="A8" s="17"/>
      <c r="B8" s="17"/>
      <c r="C8" s="17"/>
      <c r="D8" s="25"/>
      <c r="E8" s="25"/>
      <c r="F8" s="16"/>
      <c r="G8" s="16"/>
      <c r="H8" s="16"/>
      <c r="I8" s="16"/>
      <c r="J8" s="16"/>
      <c r="K8" s="16"/>
    </row>
    <row r="9" ht="22.8" customHeight="1" spans="1:11">
      <c r="A9" s="28"/>
      <c r="B9" s="28"/>
      <c r="C9" s="28"/>
      <c r="D9" s="22"/>
      <c r="E9" s="5"/>
      <c r="F9" s="6"/>
      <c r="G9" s="26"/>
      <c r="H9" s="26"/>
      <c r="I9" s="26"/>
      <c r="J9" s="26"/>
      <c r="K9" s="26"/>
    </row>
    <row r="10" ht="16.35" customHeight="1" spans="1:5">
      <c r="A10" s="7" t="s">
        <v>293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20" t="s">
        <v>369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370</v>
      </c>
      <c r="H4" s="4" t="s">
        <v>371</v>
      </c>
      <c r="I4" s="4" t="s">
        <v>372</v>
      </c>
      <c r="J4" s="4" t="s">
        <v>373</v>
      </c>
      <c r="K4" s="4" t="s">
        <v>374</v>
      </c>
      <c r="L4" s="4" t="s">
        <v>375</v>
      </c>
      <c r="M4" s="4" t="s">
        <v>376</v>
      </c>
      <c r="N4" s="4" t="s">
        <v>366</v>
      </c>
      <c r="O4" s="4" t="s">
        <v>377</v>
      </c>
      <c r="P4" s="4" t="s">
        <v>378</v>
      </c>
      <c r="Q4" s="4" t="s">
        <v>367</v>
      </c>
      <c r="R4" s="4" t="s">
        <v>342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v>0.35</v>
      </c>
    </row>
    <row r="8" ht="22.8" customHeight="1" spans="1:18">
      <c r="A8" s="17"/>
      <c r="B8" s="17"/>
      <c r="C8" s="17"/>
      <c r="D8" s="25"/>
      <c r="E8" s="2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8"/>
      <c r="B9" s="28"/>
      <c r="C9" s="28"/>
      <c r="D9" s="22"/>
      <c r="E9" s="5"/>
      <c r="F9" s="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6.35" customHeight="1" spans="1:5">
      <c r="A10" s="7" t="s">
        <v>293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6" sqref="H6:H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0" t="s">
        <v>379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364</v>
      </c>
      <c r="G4" s="4" t="s">
        <v>221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224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384</v>
      </c>
      <c r="M5" s="4" t="s">
        <v>385</v>
      </c>
      <c r="N5" s="4" t="s">
        <v>386</v>
      </c>
      <c r="O5" s="4" t="s">
        <v>337</v>
      </c>
      <c r="P5" s="4" t="s">
        <v>387</v>
      </c>
      <c r="Q5" s="4" t="s">
        <v>388</v>
      </c>
      <c r="R5" s="4" t="s">
        <v>135</v>
      </c>
      <c r="S5" s="4" t="s">
        <v>323</v>
      </c>
      <c r="T5" s="4" t="s">
        <v>348</v>
      </c>
    </row>
    <row r="6" ht="22.8" customHeight="1" spans="1:20">
      <c r="A6" s="17"/>
      <c r="B6" s="17"/>
      <c r="C6" s="17"/>
      <c r="D6" s="17"/>
      <c r="E6" s="17" t="s">
        <v>135</v>
      </c>
      <c r="F6" s="32">
        <f>G6</f>
        <v>69.52</v>
      </c>
      <c r="G6" s="32">
        <f>H6+O6+P6+Q6</f>
        <v>69.52</v>
      </c>
      <c r="H6" s="32">
        <f>H7</f>
        <v>44.79</v>
      </c>
      <c r="I6" s="32"/>
      <c r="J6" s="32"/>
      <c r="K6" s="32"/>
      <c r="L6" s="32"/>
      <c r="M6" s="32"/>
      <c r="N6" s="32"/>
      <c r="O6" s="32">
        <f t="shared" ref="O6:Q6" si="0">O7</f>
        <v>2.4</v>
      </c>
      <c r="P6" s="32">
        <f t="shared" si="0"/>
        <v>2</v>
      </c>
      <c r="Q6" s="32">
        <f t="shared" si="0"/>
        <v>20.33</v>
      </c>
      <c r="R6" s="32"/>
      <c r="S6" s="32"/>
      <c r="T6" s="32"/>
    </row>
    <row r="7" ht="22.8" customHeight="1" spans="1:20">
      <c r="A7" s="17"/>
      <c r="B7" s="17"/>
      <c r="C7" s="17"/>
      <c r="D7" s="15" t="s">
        <v>153</v>
      </c>
      <c r="E7" s="15" t="s">
        <v>154</v>
      </c>
      <c r="F7" s="32">
        <f t="shared" ref="F6:F9" si="1">G7</f>
        <v>69.52</v>
      </c>
      <c r="G7" s="32">
        <f>H7+O7+P7+Q7</f>
        <v>69.52</v>
      </c>
      <c r="H7" s="32">
        <f>H8</f>
        <v>44.79</v>
      </c>
      <c r="I7" s="32"/>
      <c r="J7" s="32"/>
      <c r="K7" s="32"/>
      <c r="L7" s="32"/>
      <c r="M7" s="32"/>
      <c r="N7" s="32"/>
      <c r="O7" s="32">
        <f t="shared" ref="O7:Q7" si="2">O8</f>
        <v>2.4</v>
      </c>
      <c r="P7" s="32">
        <f t="shared" si="2"/>
        <v>2</v>
      </c>
      <c r="Q7" s="32">
        <f t="shared" si="2"/>
        <v>20.33</v>
      </c>
      <c r="R7" s="32"/>
      <c r="S7" s="32"/>
      <c r="T7" s="32"/>
    </row>
    <row r="8" ht="22.8" customHeight="1" spans="1:20">
      <c r="A8" s="17"/>
      <c r="B8" s="17"/>
      <c r="C8" s="17"/>
      <c r="D8" s="25" t="s">
        <v>155</v>
      </c>
      <c r="E8" s="25" t="s">
        <v>156</v>
      </c>
      <c r="F8" s="32">
        <f t="shared" si="1"/>
        <v>69.52</v>
      </c>
      <c r="G8" s="32">
        <f>H8+O8+P8+Q8</f>
        <v>69.52</v>
      </c>
      <c r="H8" s="32">
        <f>H9</f>
        <v>44.79</v>
      </c>
      <c r="I8" s="32"/>
      <c r="J8" s="32"/>
      <c r="K8" s="32"/>
      <c r="L8" s="32"/>
      <c r="M8" s="32"/>
      <c r="N8" s="32"/>
      <c r="O8" s="32">
        <f t="shared" ref="O8:Q8" si="3">O9</f>
        <v>2.4</v>
      </c>
      <c r="P8" s="32">
        <f t="shared" si="3"/>
        <v>2</v>
      </c>
      <c r="Q8" s="32">
        <f t="shared" si="3"/>
        <v>20.33</v>
      </c>
      <c r="R8" s="32"/>
      <c r="S8" s="32"/>
      <c r="T8" s="32"/>
    </row>
    <row r="9" ht="22.8" customHeight="1" spans="1:20">
      <c r="A9" s="28" t="s">
        <v>170</v>
      </c>
      <c r="B9" s="28" t="s">
        <v>173</v>
      </c>
      <c r="C9" s="28" t="s">
        <v>173</v>
      </c>
      <c r="D9" s="22" t="s">
        <v>234</v>
      </c>
      <c r="E9" s="5" t="s">
        <v>235</v>
      </c>
      <c r="F9" s="32">
        <f t="shared" si="1"/>
        <v>69.52</v>
      </c>
      <c r="G9" s="32">
        <f>H9+O9+P9+Q9</f>
        <v>69.52</v>
      </c>
      <c r="H9" s="26">
        <v>44.79</v>
      </c>
      <c r="I9" s="26"/>
      <c r="J9" s="26"/>
      <c r="K9" s="26"/>
      <c r="L9" s="26"/>
      <c r="M9" s="26"/>
      <c r="N9" s="26"/>
      <c r="O9" s="26">
        <v>2.4</v>
      </c>
      <c r="P9" s="26">
        <v>2</v>
      </c>
      <c r="Q9" s="26">
        <v>20.33</v>
      </c>
      <c r="R9" s="26"/>
      <c r="S9" s="26"/>
      <c r="T9" s="26"/>
    </row>
    <row r="10" ht="22.8" customHeight="1" spans="1:6">
      <c r="A10" s="7" t="s">
        <v>293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30" zoomScaleNormal="130" workbookViewId="0">
      <selection activeCell="F15" sqref="F15"/>
    </sheetView>
  </sheetViews>
  <sheetFormatPr defaultColWidth="10" defaultRowHeight="13.5"/>
  <cols>
    <col min="1" max="1" width="4.475" customWidth="1"/>
    <col min="2" max="3" width="4.61666666666667" customWidth="1"/>
    <col min="4" max="4" width="7.01666666666667" customWidth="1"/>
    <col min="5" max="5" width="19.325" customWidth="1"/>
    <col min="6" max="6" width="6.71666666666667" customWidth="1"/>
    <col min="7" max="8" width="7.18333333333333" customWidth="1"/>
    <col min="9" max="10" width="7.18333333333333" hidden="1" customWidth="1"/>
    <col min="11" max="13" width="7.18333333333333" customWidth="1"/>
    <col min="14" max="15" width="7.18333333333333" hidden="1" customWidth="1"/>
    <col min="16" max="16" width="7.18333333333333" customWidth="1"/>
    <col min="17" max="17" width="7.18333333333333" hidden="1" customWidth="1"/>
    <col min="18" max="18" width="7.18333333333333" customWidth="1"/>
    <col min="19" max="25" width="7.18333333333333" hidden="1" customWidth="1"/>
    <col min="26" max="26" width="7.18333333333333" customWidth="1"/>
    <col min="27" max="27" width="7.18333333333333" hidden="1" customWidth="1"/>
    <col min="28" max="28" width="7.18333333333333" customWidth="1"/>
    <col min="29" max="29" width="7.18333333333333" hidden="1" customWidth="1"/>
    <col min="30" max="31" width="7.18333333333333" customWidth="1"/>
    <col min="32" max="32" width="7.18333333333333" hidden="1" customWidth="1"/>
    <col min="33" max="33" width="7.18333333333333" customWidth="1"/>
    <col min="34" max="34" width="9.76666666666667" customWidth="1"/>
  </cols>
  <sheetData>
    <row r="1" ht="13.8" customHeight="1" spans="1:33">
      <c r="A1" s="1"/>
      <c r="F1" s="1"/>
      <c r="AF1" s="20" t="s">
        <v>389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217</v>
      </c>
      <c r="E4" s="4" t="s">
        <v>218</v>
      </c>
      <c r="F4" s="4" t="s">
        <v>390</v>
      </c>
      <c r="G4" s="4" t="s">
        <v>391</v>
      </c>
      <c r="H4" s="4" t="s">
        <v>326</v>
      </c>
      <c r="I4" s="4" t="s">
        <v>392</v>
      </c>
      <c r="J4" s="4" t="s">
        <v>393</v>
      </c>
      <c r="K4" s="4" t="s">
        <v>327</v>
      </c>
      <c r="L4" s="4" t="s">
        <v>394</v>
      </c>
      <c r="M4" s="4" t="s">
        <v>330</v>
      </c>
      <c r="N4" s="4" t="s">
        <v>395</v>
      </c>
      <c r="O4" s="4" t="s">
        <v>396</v>
      </c>
      <c r="P4" s="4" t="s">
        <v>397</v>
      </c>
      <c r="Q4" s="4" t="s">
        <v>386</v>
      </c>
      <c r="R4" s="4" t="s">
        <v>387</v>
      </c>
      <c r="S4" s="4" t="s">
        <v>398</v>
      </c>
      <c r="T4" s="4" t="s">
        <v>381</v>
      </c>
      <c r="U4" s="4" t="s">
        <v>382</v>
      </c>
      <c r="V4" s="4" t="s">
        <v>385</v>
      </c>
      <c r="W4" s="4" t="s">
        <v>399</v>
      </c>
      <c r="X4" s="4" t="s">
        <v>400</v>
      </c>
      <c r="Y4" s="4" t="s">
        <v>401</v>
      </c>
      <c r="Z4" s="4" t="s">
        <v>334</v>
      </c>
      <c r="AA4" s="4" t="s">
        <v>384</v>
      </c>
      <c r="AB4" s="4" t="s">
        <v>402</v>
      </c>
      <c r="AC4" s="4" t="s">
        <v>403</v>
      </c>
      <c r="AD4" s="4" t="s">
        <v>337</v>
      </c>
      <c r="AE4" s="4" t="s">
        <v>404</v>
      </c>
      <c r="AF4" s="4" t="s">
        <v>405</v>
      </c>
      <c r="AG4" s="4" t="s">
        <v>388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31"/>
      <c r="C6" s="31"/>
      <c r="D6" s="5"/>
      <c r="E6" s="5" t="s">
        <v>135</v>
      </c>
      <c r="F6" s="32">
        <f>SUM(G6:AG6)</f>
        <v>69.52</v>
      </c>
      <c r="G6" s="32">
        <f>G7</f>
        <v>4.19</v>
      </c>
      <c r="H6" s="32">
        <f>H7</f>
        <v>4.78</v>
      </c>
      <c r="I6" s="32"/>
      <c r="J6" s="32"/>
      <c r="K6" s="32">
        <f>K7</f>
        <v>0.05</v>
      </c>
      <c r="L6" s="32">
        <f>L7</f>
        <v>3.6</v>
      </c>
      <c r="M6" s="32">
        <f>M7</f>
        <v>0.2</v>
      </c>
      <c r="N6" s="32"/>
      <c r="O6" s="32"/>
      <c r="P6" s="32">
        <f>P7</f>
        <v>4</v>
      </c>
      <c r="Q6" s="32"/>
      <c r="R6" s="32">
        <f>R7</f>
        <v>2</v>
      </c>
      <c r="S6" s="32"/>
      <c r="T6" s="32"/>
      <c r="U6" s="32"/>
      <c r="V6" s="32"/>
      <c r="W6" s="32"/>
      <c r="X6" s="32"/>
      <c r="Y6" s="32"/>
      <c r="Z6" s="32">
        <f>Z7</f>
        <v>3</v>
      </c>
      <c r="AA6" s="32"/>
      <c r="AB6" s="32">
        <f>AB7</f>
        <v>15.81</v>
      </c>
      <c r="AC6" s="32"/>
      <c r="AD6" s="32">
        <f>AD7</f>
        <v>2.4</v>
      </c>
      <c r="AE6" s="32">
        <f>AE7</f>
        <v>9.16</v>
      </c>
      <c r="AF6" s="32"/>
      <c r="AG6" s="32">
        <f>AG7</f>
        <v>20.33</v>
      </c>
    </row>
    <row r="7" ht="22.8" customHeight="1" spans="1:33">
      <c r="A7" s="17"/>
      <c r="B7" s="17"/>
      <c r="C7" s="17"/>
      <c r="D7" s="15" t="s">
        <v>153</v>
      </c>
      <c r="E7" s="15" t="s">
        <v>154</v>
      </c>
      <c r="F7" s="32">
        <f>SUM(G7:AG7)</f>
        <v>69.52</v>
      </c>
      <c r="G7" s="32">
        <f>G8</f>
        <v>4.19</v>
      </c>
      <c r="H7" s="32">
        <f>H8</f>
        <v>4.78</v>
      </c>
      <c r="I7" s="32"/>
      <c r="J7" s="32"/>
      <c r="K7" s="32">
        <f>K8</f>
        <v>0.05</v>
      </c>
      <c r="L7" s="32">
        <f>L8</f>
        <v>3.6</v>
      </c>
      <c r="M7" s="32">
        <f>M8</f>
        <v>0.2</v>
      </c>
      <c r="N7" s="32"/>
      <c r="O7" s="32"/>
      <c r="P7" s="32">
        <f>P8</f>
        <v>4</v>
      </c>
      <c r="Q7" s="32"/>
      <c r="R7" s="32">
        <f>R8</f>
        <v>2</v>
      </c>
      <c r="S7" s="32"/>
      <c r="T7" s="32"/>
      <c r="U7" s="32"/>
      <c r="V7" s="32"/>
      <c r="W7" s="32"/>
      <c r="X7" s="32"/>
      <c r="Y7" s="32"/>
      <c r="Z7" s="32">
        <f>Z8</f>
        <v>3</v>
      </c>
      <c r="AA7" s="32"/>
      <c r="AB7" s="32">
        <f>AB8</f>
        <v>15.81</v>
      </c>
      <c r="AC7" s="32"/>
      <c r="AD7" s="32">
        <f>AD8</f>
        <v>2.4</v>
      </c>
      <c r="AE7" s="32">
        <f>AE8</f>
        <v>9.16</v>
      </c>
      <c r="AF7" s="32"/>
      <c r="AG7" s="32">
        <f>AG8</f>
        <v>20.33</v>
      </c>
    </row>
    <row r="8" ht="22.8" customHeight="1" spans="1:33">
      <c r="A8" s="17"/>
      <c r="B8" s="17"/>
      <c r="C8" s="17"/>
      <c r="D8" s="25" t="s">
        <v>155</v>
      </c>
      <c r="E8" s="25" t="s">
        <v>156</v>
      </c>
      <c r="F8" s="32">
        <f>SUM(G8:AG8)</f>
        <v>69.52</v>
      </c>
      <c r="G8" s="32">
        <f>G9</f>
        <v>4.19</v>
      </c>
      <c r="H8" s="32">
        <f>H9</f>
        <v>4.78</v>
      </c>
      <c r="I8" s="32"/>
      <c r="J8" s="32"/>
      <c r="K8" s="32">
        <f>K9</f>
        <v>0.05</v>
      </c>
      <c r="L8" s="32">
        <f>L9</f>
        <v>3.6</v>
      </c>
      <c r="M8" s="32">
        <f>M9</f>
        <v>0.2</v>
      </c>
      <c r="N8" s="32"/>
      <c r="O8" s="32"/>
      <c r="P8" s="32">
        <f>P9</f>
        <v>4</v>
      </c>
      <c r="Q8" s="32"/>
      <c r="R8" s="32">
        <f>R9</f>
        <v>2</v>
      </c>
      <c r="S8" s="32"/>
      <c r="T8" s="32"/>
      <c r="U8" s="32"/>
      <c r="V8" s="32"/>
      <c r="W8" s="32"/>
      <c r="X8" s="32"/>
      <c r="Y8" s="32"/>
      <c r="Z8" s="32">
        <f>Z9</f>
        <v>3</v>
      </c>
      <c r="AA8" s="32"/>
      <c r="AB8" s="32">
        <f>AB9</f>
        <v>15.81</v>
      </c>
      <c r="AC8" s="32"/>
      <c r="AD8" s="32">
        <f>AD9</f>
        <v>2.4</v>
      </c>
      <c r="AE8" s="32">
        <f>AE9</f>
        <v>9.16</v>
      </c>
      <c r="AF8" s="32"/>
      <c r="AG8" s="32">
        <f>AG9</f>
        <v>20.33</v>
      </c>
    </row>
    <row r="9" ht="22.8" customHeight="1" spans="1:33">
      <c r="A9" s="28" t="s">
        <v>170</v>
      </c>
      <c r="B9" s="28" t="s">
        <v>173</v>
      </c>
      <c r="C9" s="28" t="s">
        <v>173</v>
      </c>
      <c r="D9" s="22" t="s">
        <v>234</v>
      </c>
      <c r="E9" s="5" t="s">
        <v>235</v>
      </c>
      <c r="F9" s="26">
        <f>SUM(G9:AG9)</f>
        <v>69.52</v>
      </c>
      <c r="G9" s="5">
        <v>4.19</v>
      </c>
      <c r="H9" s="5">
        <v>4.78</v>
      </c>
      <c r="I9" s="5"/>
      <c r="J9" s="5"/>
      <c r="K9" s="5">
        <v>0.05</v>
      </c>
      <c r="L9" s="5">
        <v>3.6</v>
      </c>
      <c r="M9" s="5">
        <v>0.2</v>
      </c>
      <c r="N9" s="5"/>
      <c r="O9" s="5"/>
      <c r="P9" s="5">
        <v>4</v>
      </c>
      <c r="Q9" s="5"/>
      <c r="R9" s="5">
        <v>2</v>
      </c>
      <c r="S9" s="5"/>
      <c r="T9" s="5"/>
      <c r="U9" s="5"/>
      <c r="V9" s="5"/>
      <c r="W9" s="5"/>
      <c r="X9" s="5"/>
      <c r="Y9" s="5"/>
      <c r="Z9" s="5">
        <v>3</v>
      </c>
      <c r="AA9" s="5"/>
      <c r="AB9" s="5">
        <v>15.81</v>
      </c>
      <c r="AC9" s="5"/>
      <c r="AD9" s="5">
        <v>2.4</v>
      </c>
      <c r="AE9" s="5">
        <v>9.16</v>
      </c>
      <c r="AF9" s="5"/>
      <c r="AG9" s="5">
        <f>16.25+4.08</f>
        <v>20.33</v>
      </c>
    </row>
    <row r="10" ht="16.35" customHeight="1" spans="1:5">
      <c r="A10" s="7" t="s">
        <v>293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J9" sqref="J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0" t="s">
        <v>406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407</v>
      </c>
      <c r="B4" s="4" t="s">
        <v>408</v>
      </c>
      <c r="C4" s="4" t="s">
        <v>409</v>
      </c>
      <c r="D4" s="4" t="s">
        <v>410</v>
      </c>
      <c r="E4" s="4" t="s">
        <v>411</v>
      </c>
      <c r="F4" s="4"/>
      <c r="G4" s="4"/>
      <c r="H4" s="4" t="s">
        <v>412</v>
      </c>
    </row>
    <row r="5" ht="25.85" customHeight="1" spans="1:8">
      <c r="A5" s="4"/>
      <c r="B5" s="4"/>
      <c r="C5" s="4"/>
      <c r="D5" s="4"/>
      <c r="E5" s="4" t="s">
        <v>137</v>
      </c>
      <c r="F5" s="4" t="s">
        <v>413</v>
      </c>
      <c r="G5" s="4" t="s">
        <v>414</v>
      </c>
      <c r="H5" s="4"/>
    </row>
    <row r="6" ht="22.8" customHeight="1" spans="1:8">
      <c r="A6" s="17"/>
      <c r="B6" s="17" t="s">
        <v>135</v>
      </c>
      <c r="C6" s="16">
        <f>C7</f>
        <v>2.4</v>
      </c>
      <c r="D6" s="16"/>
      <c r="E6" s="16">
        <f>G6</f>
        <v>2.4</v>
      </c>
      <c r="F6" s="16"/>
      <c r="G6" s="16">
        <f>G7</f>
        <v>2.4</v>
      </c>
      <c r="H6" s="16"/>
    </row>
    <row r="7" ht="22.8" customHeight="1" spans="1:8">
      <c r="A7" s="15" t="s">
        <v>153</v>
      </c>
      <c r="B7" s="15" t="s">
        <v>154</v>
      </c>
      <c r="C7" s="16">
        <f>C8</f>
        <v>2.4</v>
      </c>
      <c r="D7" s="16"/>
      <c r="E7" s="16">
        <f>G7</f>
        <v>2.4</v>
      </c>
      <c r="F7" s="16"/>
      <c r="G7" s="16">
        <f>G8</f>
        <v>2.4</v>
      </c>
      <c r="H7" s="16"/>
    </row>
    <row r="8" ht="22.8" customHeight="1" spans="1:8">
      <c r="A8" s="22" t="s">
        <v>155</v>
      </c>
      <c r="B8" s="22" t="s">
        <v>156</v>
      </c>
      <c r="C8" s="26">
        <f>G8</f>
        <v>2.4</v>
      </c>
      <c r="D8" s="26"/>
      <c r="E8" s="6">
        <f>G8</f>
        <v>2.4</v>
      </c>
      <c r="F8" s="26"/>
      <c r="G8" s="26">
        <v>2.4</v>
      </c>
      <c r="H8" s="26"/>
    </row>
    <row r="9" ht="16.35" customHeight="1" spans="1:3">
      <c r="A9" s="7" t="s">
        <v>293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3" sqref="H3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0" t="s">
        <v>415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135</v>
      </c>
      <c r="D4" s="4" t="s">
        <v>416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137</v>
      </c>
      <c r="E5" s="4" t="s">
        <v>270</v>
      </c>
      <c r="F5" s="4"/>
      <c r="G5" s="4" t="s">
        <v>271</v>
      </c>
      <c r="H5" s="4"/>
    </row>
    <row r="6" ht="27.6" customHeight="1" spans="1:8">
      <c r="A6" s="4"/>
      <c r="B6" s="4"/>
      <c r="C6" s="4"/>
      <c r="D6" s="4"/>
      <c r="E6" s="4" t="s">
        <v>248</v>
      </c>
      <c r="F6" s="4" t="s">
        <v>228</v>
      </c>
      <c r="G6" s="4"/>
      <c r="H6" s="4"/>
    </row>
    <row r="7" ht="22.8" customHeight="1" spans="1:8">
      <c r="A7" s="17"/>
      <c r="B7" s="18" t="s">
        <v>135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5"/>
      <c r="B9" s="25"/>
      <c r="C9" s="16"/>
      <c r="D9" s="16"/>
      <c r="E9" s="16"/>
      <c r="F9" s="16"/>
      <c r="G9" s="16"/>
      <c r="H9" s="16"/>
    </row>
    <row r="10" ht="22.8" customHeight="1" spans="1:8">
      <c r="A10" s="25"/>
      <c r="B10" s="25"/>
      <c r="C10" s="16"/>
      <c r="D10" s="16"/>
      <c r="E10" s="16"/>
      <c r="F10" s="16"/>
      <c r="G10" s="16"/>
      <c r="H10" s="16"/>
    </row>
    <row r="11" ht="22.8" customHeight="1" spans="1:8">
      <c r="A11" s="25"/>
      <c r="B11" s="25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3">
      <c r="A13" s="7" t="s">
        <v>293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417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233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7"/>
      <c r="B8" s="27"/>
      <c r="C8" s="27"/>
      <c r="D8" s="25"/>
      <c r="E8" s="2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8"/>
      <c r="B9" s="28"/>
      <c r="C9" s="28"/>
      <c r="D9" s="22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6">
      <c r="A10" s="7" t="s">
        <v>293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6" sqref="C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1" t="s">
        <v>8</v>
      </c>
    </row>
    <row r="6" ht="32.55" customHeight="1" spans="2:3">
      <c r="B6" s="80">
        <v>3</v>
      </c>
      <c r="C6" s="81" t="s">
        <v>9</v>
      </c>
    </row>
    <row r="7" ht="32.55" customHeight="1" spans="2:3">
      <c r="B7" s="80">
        <v>4</v>
      </c>
      <c r="C7" s="81" t="s">
        <v>10</v>
      </c>
    </row>
    <row r="8" ht="32.55" customHeight="1" spans="2:3">
      <c r="B8" s="80">
        <v>5</v>
      </c>
      <c r="C8" s="81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1" t="s">
        <v>13</v>
      </c>
    </row>
    <row r="11" ht="32.55" customHeight="1" spans="2:3">
      <c r="B11" s="80">
        <v>8</v>
      </c>
      <c r="C11" s="81" t="s">
        <v>14</v>
      </c>
    </row>
    <row r="12" ht="32.55" customHeight="1" spans="2:3">
      <c r="B12" s="80">
        <v>9</v>
      </c>
      <c r="C12" s="81" t="s">
        <v>15</v>
      </c>
    </row>
    <row r="13" ht="32.55" customHeight="1" spans="2:3">
      <c r="B13" s="80">
        <v>10</v>
      </c>
      <c r="C13" s="81" t="s">
        <v>16</v>
      </c>
    </row>
    <row r="14" ht="32.55" customHeight="1" spans="2:3">
      <c r="B14" s="80">
        <v>11</v>
      </c>
      <c r="C14" s="81" t="s">
        <v>17</v>
      </c>
    </row>
    <row r="15" ht="32.55" customHeight="1" spans="2:3">
      <c r="B15" s="80">
        <v>12</v>
      </c>
      <c r="C15" s="81" t="s">
        <v>18</v>
      </c>
    </row>
    <row r="16" ht="32.55" customHeight="1" spans="2:3">
      <c r="B16" s="80">
        <v>13</v>
      </c>
      <c r="C16" s="81" t="s">
        <v>19</v>
      </c>
    </row>
    <row r="17" ht="32.55" customHeight="1" spans="2:3">
      <c r="B17" s="80">
        <v>14</v>
      </c>
      <c r="C17" s="81" t="s">
        <v>20</v>
      </c>
    </row>
    <row r="18" ht="32.55" customHeight="1" spans="2:3">
      <c r="B18" s="80">
        <v>15</v>
      </c>
      <c r="C18" s="81" t="s">
        <v>21</v>
      </c>
    </row>
    <row r="19" ht="32.55" customHeight="1" spans="2:3">
      <c r="B19" s="80">
        <v>16</v>
      </c>
      <c r="C19" s="81" t="s">
        <v>22</v>
      </c>
    </row>
    <row r="20" ht="32.55" customHeight="1" spans="2:3">
      <c r="B20" s="80">
        <v>17</v>
      </c>
      <c r="C20" s="81" t="s">
        <v>23</v>
      </c>
    </row>
    <row r="21" ht="32.55" customHeight="1" spans="2:3">
      <c r="B21" s="80">
        <v>18</v>
      </c>
      <c r="C21" s="81" t="s">
        <v>24</v>
      </c>
    </row>
    <row r="22" ht="32.55" customHeight="1" spans="2:3">
      <c r="B22" s="80">
        <v>19</v>
      </c>
      <c r="C22" s="81" t="s">
        <v>25</v>
      </c>
    </row>
    <row r="23" ht="32.55" customHeight="1" spans="2:3">
      <c r="B23" s="80">
        <v>20</v>
      </c>
      <c r="C23" s="81" t="s">
        <v>26</v>
      </c>
    </row>
    <row r="24" ht="32.55" customHeight="1" spans="2:3">
      <c r="B24" s="80">
        <v>21</v>
      </c>
      <c r="C24" s="81" t="s">
        <v>27</v>
      </c>
    </row>
    <row r="25" ht="32.55" customHeight="1" spans="2:3">
      <c r="B25" s="80">
        <v>22</v>
      </c>
      <c r="C25" s="81" t="s">
        <v>28</v>
      </c>
    </row>
    <row r="26" ht="32.55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418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217</v>
      </c>
      <c r="E4" s="4" t="s">
        <v>218</v>
      </c>
      <c r="F4" s="4" t="s">
        <v>247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248</v>
      </c>
      <c r="I5" s="4" t="s">
        <v>249</v>
      </c>
      <c r="J5" s="4" t="s">
        <v>228</v>
      </c>
      <c r="K5" s="4" t="s">
        <v>135</v>
      </c>
      <c r="L5" s="4" t="s">
        <v>251</v>
      </c>
      <c r="M5" s="4" t="s">
        <v>252</v>
      </c>
      <c r="N5" s="4" t="s">
        <v>230</v>
      </c>
      <c r="O5" s="4" t="s">
        <v>253</v>
      </c>
      <c r="P5" s="4" t="s">
        <v>254</v>
      </c>
      <c r="Q5" s="4" t="s">
        <v>255</v>
      </c>
      <c r="R5" s="4" t="s">
        <v>226</v>
      </c>
      <c r="S5" s="4" t="s">
        <v>229</v>
      </c>
      <c r="T5" s="4" t="s">
        <v>233</v>
      </c>
    </row>
    <row r="6" ht="22.8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7"/>
      <c r="B8" s="27"/>
      <c r="C8" s="27"/>
      <c r="D8" s="25"/>
      <c r="E8" s="2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8"/>
      <c r="B9" s="28"/>
      <c r="C9" s="28"/>
      <c r="D9" s="22"/>
      <c r="E9" s="29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0" t="s">
        <v>419</v>
      </c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135</v>
      </c>
      <c r="D4" s="4" t="s">
        <v>420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137</v>
      </c>
      <c r="E5" s="4" t="s">
        <v>270</v>
      </c>
      <c r="F5" s="4"/>
      <c r="G5" s="4" t="s">
        <v>271</v>
      </c>
      <c r="H5" s="4"/>
    </row>
    <row r="6" ht="23.25" customHeight="1" spans="1:8">
      <c r="A6" s="4"/>
      <c r="B6" s="4"/>
      <c r="C6" s="4"/>
      <c r="D6" s="4"/>
      <c r="E6" s="4" t="s">
        <v>248</v>
      </c>
      <c r="F6" s="4" t="s">
        <v>228</v>
      </c>
      <c r="G6" s="4"/>
      <c r="H6" s="4"/>
    </row>
    <row r="7" ht="22.8" customHeight="1" spans="1:8">
      <c r="A7" s="17"/>
      <c r="B7" s="18" t="s">
        <v>135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5"/>
      <c r="B9" s="25"/>
      <c r="C9" s="16"/>
      <c r="D9" s="16"/>
      <c r="E9" s="16"/>
      <c r="F9" s="16"/>
      <c r="G9" s="16"/>
      <c r="H9" s="16"/>
    </row>
    <row r="10" ht="22.8" customHeight="1" spans="1:8">
      <c r="A10" s="25"/>
      <c r="B10" s="25"/>
      <c r="C10" s="16"/>
      <c r="D10" s="16"/>
      <c r="E10" s="16"/>
      <c r="F10" s="16"/>
      <c r="G10" s="16"/>
      <c r="H10" s="16"/>
    </row>
    <row r="11" ht="22.8" customHeight="1" spans="1:8">
      <c r="A11" s="25"/>
      <c r="B11" s="25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3">
      <c r="A13" s="7" t="s">
        <v>293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0" t="s">
        <v>421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135</v>
      </c>
      <c r="D4" s="4" t="s">
        <v>422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137</v>
      </c>
      <c r="E5" s="4" t="s">
        <v>270</v>
      </c>
      <c r="F5" s="4"/>
      <c r="G5" s="4" t="s">
        <v>271</v>
      </c>
      <c r="H5" s="4"/>
    </row>
    <row r="6" ht="24.15" customHeight="1" spans="1:8">
      <c r="A6" s="4"/>
      <c r="B6" s="4"/>
      <c r="C6" s="4"/>
      <c r="D6" s="4"/>
      <c r="E6" s="4" t="s">
        <v>248</v>
      </c>
      <c r="F6" s="4" t="s">
        <v>228</v>
      </c>
      <c r="G6" s="4"/>
      <c r="H6" s="4"/>
    </row>
    <row r="7" ht="22.8" customHeight="1" spans="1:8">
      <c r="A7" s="17"/>
      <c r="B7" s="18" t="s">
        <v>135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5"/>
      <c r="B9" s="25"/>
      <c r="C9" s="16"/>
      <c r="D9" s="16"/>
      <c r="E9" s="16"/>
      <c r="F9" s="16"/>
      <c r="G9" s="16"/>
      <c r="H9" s="16"/>
    </row>
    <row r="10" ht="22.8" customHeight="1" spans="1:8">
      <c r="A10" s="25"/>
      <c r="B10" s="25"/>
      <c r="C10" s="16"/>
      <c r="D10" s="16"/>
      <c r="E10" s="16"/>
      <c r="F10" s="16"/>
      <c r="G10" s="16"/>
      <c r="H10" s="16"/>
    </row>
    <row r="11" ht="22.8" customHeight="1" spans="1:8">
      <c r="A11" s="25"/>
      <c r="B11" s="25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6"/>
      <c r="F12" s="26"/>
      <c r="G12" s="26"/>
      <c r="H12" s="26"/>
    </row>
    <row r="13" ht="16.35" customHeight="1" spans="1:4">
      <c r="A13" s="7" t="s">
        <v>293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30" zoomScaleNormal="130" topLeftCell="B1" workbookViewId="0">
      <selection activeCell="S9" sqref="S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5" width="7.69166666666667" customWidth="1"/>
    <col min="16" max="18" width="9.76666666666667" customWidth="1"/>
  </cols>
  <sheetData>
    <row r="1" ht="16.35" customHeight="1" spans="1:15">
      <c r="A1" s="1"/>
      <c r="N1" s="20" t="s">
        <v>423</v>
      </c>
      <c r="O1" s="20"/>
    </row>
    <row r="2" ht="45.7" customHeight="1" spans="1:1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18.1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9" t="s">
        <v>32</v>
      </c>
      <c r="O3" s="9"/>
    </row>
    <row r="4" ht="26.05" customHeight="1" spans="1:15">
      <c r="A4" s="4" t="s">
        <v>217</v>
      </c>
      <c r="B4" s="4" t="s">
        <v>424</v>
      </c>
      <c r="C4" s="4" t="s">
        <v>425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426</v>
      </c>
      <c r="O4" s="4"/>
    </row>
    <row r="5" ht="31.9" customHeight="1" spans="1:15">
      <c r="A5" s="4"/>
      <c r="B5" s="4"/>
      <c r="C5" s="4" t="s">
        <v>427</v>
      </c>
      <c r="D5" s="4" t="s">
        <v>138</v>
      </c>
      <c r="E5" s="4"/>
      <c r="F5" s="4"/>
      <c r="G5" s="4"/>
      <c r="H5" s="4"/>
      <c r="I5" s="4"/>
      <c r="J5" s="23" t="s">
        <v>428</v>
      </c>
      <c r="K5" s="4" t="s">
        <v>429</v>
      </c>
      <c r="L5" s="4" t="s">
        <v>140</v>
      </c>
      <c r="M5" s="4" t="s">
        <v>141</v>
      </c>
      <c r="N5" s="4" t="s">
        <v>430</v>
      </c>
      <c r="O5" s="4" t="s">
        <v>431</v>
      </c>
    </row>
    <row r="6" ht="44.85" customHeight="1" spans="1:15">
      <c r="A6" s="4"/>
      <c r="B6" s="4"/>
      <c r="C6" s="4"/>
      <c r="D6" s="4" t="s">
        <v>432</v>
      </c>
      <c r="E6" s="4" t="s">
        <v>433</v>
      </c>
      <c r="F6" s="4" t="s">
        <v>434</v>
      </c>
      <c r="G6" s="4" t="s">
        <v>435</v>
      </c>
      <c r="H6" s="4" t="s">
        <v>436</v>
      </c>
      <c r="I6" s="4" t="s">
        <v>437</v>
      </c>
      <c r="J6" s="24"/>
      <c r="K6" s="4"/>
      <c r="L6" s="4"/>
      <c r="M6" s="4"/>
      <c r="N6" s="4"/>
      <c r="O6" s="4"/>
    </row>
    <row r="7" ht="22.8" customHeight="1" spans="1:15">
      <c r="A7" s="17"/>
      <c r="B7" s="18" t="s">
        <v>135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ht="22.8" customHeight="1" spans="1:15">
      <c r="A8" s="15" t="s">
        <v>153</v>
      </c>
      <c r="B8" s="15" t="s">
        <v>154</v>
      </c>
      <c r="C8" s="16">
        <f t="shared" ref="C8:F8" si="0">SUM(C9:C12)</f>
        <v>2104.9</v>
      </c>
      <c r="D8" s="16">
        <f t="shared" si="0"/>
        <v>21</v>
      </c>
      <c r="E8" s="16">
        <f t="shared" si="0"/>
        <v>16</v>
      </c>
      <c r="F8" s="16">
        <f t="shared" si="0"/>
        <v>5</v>
      </c>
      <c r="G8" s="16"/>
      <c r="H8" s="16"/>
      <c r="I8" s="16"/>
      <c r="J8" s="16">
        <f>SUM(J9:J12)</f>
        <v>2083.9</v>
      </c>
      <c r="K8" s="16"/>
      <c r="L8" s="16"/>
      <c r="M8" s="16"/>
      <c r="N8" s="16">
        <f>SUM(N9:N12)</f>
        <v>2104.9</v>
      </c>
      <c r="O8" s="17"/>
    </row>
    <row r="9" ht="22.8" customHeight="1" spans="1:15">
      <c r="A9" s="22" t="s">
        <v>438</v>
      </c>
      <c r="B9" s="22" t="s">
        <v>439</v>
      </c>
      <c r="C9" s="6">
        <f>D9+J9</f>
        <v>21</v>
      </c>
      <c r="D9" s="6">
        <f>E9+F9</f>
        <v>21</v>
      </c>
      <c r="E9" s="6">
        <v>16</v>
      </c>
      <c r="F9" s="6">
        <v>5</v>
      </c>
      <c r="G9" s="6"/>
      <c r="H9" s="6"/>
      <c r="I9" s="6"/>
      <c r="J9" s="6"/>
      <c r="K9" s="6"/>
      <c r="L9" s="6"/>
      <c r="M9" s="6"/>
      <c r="N9" s="6">
        <v>21</v>
      </c>
      <c r="O9" s="5"/>
    </row>
    <row r="10" ht="22.8" customHeight="1" spans="1:15">
      <c r="A10" s="22"/>
      <c r="B10" s="22" t="s">
        <v>240</v>
      </c>
      <c r="C10" s="6">
        <f>D10+J10</f>
        <v>380</v>
      </c>
      <c r="D10" s="6"/>
      <c r="E10" s="6"/>
      <c r="F10" s="6"/>
      <c r="G10" s="6"/>
      <c r="H10" s="6"/>
      <c r="I10" s="6"/>
      <c r="J10" s="6">
        <v>380</v>
      </c>
      <c r="K10" s="6"/>
      <c r="L10" s="6"/>
      <c r="M10" s="6"/>
      <c r="N10" s="6">
        <v>380</v>
      </c>
      <c r="O10" s="5"/>
    </row>
    <row r="11" ht="22.8" customHeight="1" spans="1:15">
      <c r="A11" s="22"/>
      <c r="B11" s="22" t="s">
        <v>440</v>
      </c>
      <c r="C11" s="6">
        <f>D11+J11</f>
        <v>0.9</v>
      </c>
      <c r="D11" s="6"/>
      <c r="E11" s="6"/>
      <c r="F11" s="6"/>
      <c r="G11" s="6"/>
      <c r="H11" s="6"/>
      <c r="I11" s="6"/>
      <c r="J11" s="6">
        <v>0.9</v>
      </c>
      <c r="K11" s="6"/>
      <c r="L11" s="6"/>
      <c r="M11" s="6"/>
      <c r="N11" s="6">
        <v>0.9</v>
      </c>
      <c r="O11" s="5"/>
    </row>
    <row r="12" ht="22.8" customHeight="1" spans="1:15">
      <c r="A12" s="22" t="s">
        <v>438</v>
      </c>
      <c r="B12" s="22" t="s">
        <v>441</v>
      </c>
      <c r="C12" s="6">
        <f>D12+J12</f>
        <v>1703</v>
      </c>
      <c r="D12" s="6"/>
      <c r="E12" s="6"/>
      <c r="F12" s="6"/>
      <c r="G12" s="6"/>
      <c r="H12" s="6"/>
      <c r="I12" s="6"/>
      <c r="J12" s="6">
        <v>1703</v>
      </c>
      <c r="K12" s="6"/>
      <c r="L12" s="6"/>
      <c r="M12" s="6"/>
      <c r="N12" s="6">
        <v>1703</v>
      </c>
      <c r="O12" s="5"/>
    </row>
    <row r="13" ht="16.35" customHeight="1" spans="1:4">
      <c r="A13" s="7" t="s">
        <v>293</v>
      </c>
      <c r="B13" s="7"/>
      <c r="C13" s="7"/>
      <c r="D13" s="7"/>
    </row>
  </sheetData>
  <mergeCells count="17">
    <mergeCell ref="N1:O1"/>
    <mergeCell ref="A2:O2"/>
    <mergeCell ref="A3:M3"/>
    <mergeCell ref="N3:O3"/>
    <mergeCell ref="C4:M4"/>
    <mergeCell ref="N4:O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30" zoomScaleNormal="130" workbookViewId="0">
      <pane ySplit="5" topLeftCell="A6" activePane="bottomLeft" state="frozen"/>
      <selection/>
      <selection pane="bottomLeft" activeCell="H44" sqref="H4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style="10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1"/>
      <c r="I1" s="1"/>
      <c r="J1" s="1"/>
      <c r="K1" s="1"/>
      <c r="L1" s="1"/>
      <c r="M1" s="20" t="s">
        <v>442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9" t="s">
        <v>32</v>
      </c>
      <c r="M3" s="9"/>
    </row>
    <row r="4" ht="33.6" customHeight="1" spans="1:13">
      <c r="A4" s="4" t="s">
        <v>217</v>
      </c>
      <c r="B4" s="4" t="s">
        <v>443</v>
      </c>
      <c r="C4" s="4" t="s">
        <v>444</v>
      </c>
      <c r="D4" s="4" t="s">
        <v>445</v>
      </c>
      <c r="E4" s="4" t="s">
        <v>446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447</v>
      </c>
      <c r="F5" s="4" t="s">
        <v>448</v>
      </c>
      <c r="G5" s="4" t="s">
        <v>449</v>
      </c>
      <c r="H5" s="4" t="s">
        <v>450</v>
      </c>
      <c r="I5" s="4" t="s">
        <v>451</v>
      </c>
      <c r="J5" s="4" t="s">
        <v>452</v>
      </c>
      <c r="K5" s="4" t="s">
        <v>453</v>
      </c>
      <c r="L5" s="4" t="s">
        <v>454</v>
      </c>
      <c r="M5" s="4" t="s">
        <v>455</v>
      </c>
    </row>
    <row r="6" ht="19.8" customHeight="1" spans="1:13">
      <c r="A6" s="15" t="s">
        <v>2</v>
      </c>
      <c r="B6" s="15" t="s">
        <v>4</v>
      </c>
      <c r="C6" s="16">
        <v>2081</v>
      </c>
      <c r="D6" s="17"/>
      <c r="E6" s="17"/>
      <c r="F6" s="17"/>
      <c r="G6" s="17"/>
      <c r="H6" s="18"/>
      <c r="I6" s="17"/>
      <c r="J6" s="17"/>
      <c r="K6" s="17"/>
      <c r="L6" s="17"/>
      <c r="M6" s="17"/>
    </row>
    <row r="7" ht="29.3" customHeight="1" spans="1:13">
      <c r="A7" s="5" t="s">
        <v>155</v>
      </c>
      <c r="B7" s="5" t="s">
        <v>456</v>
      </c>
      <c r="C7" s="6">
        <v>24</v>
      </c>
      <c r="D7" s="5"/>
      <c r="E7" s="19" t="s">
        <v>457</v>
      </c>
      <c r="F7" s="19" t="s">
        <v>458</v>
      </c>
      <c r="G7" s="5" t="s">
        <v>459</v>
      </c>
      <c r="H7" s="8">
        <v>21</v>
      </c>
      <c r="I7" s="5" t="s">
        <v>460</v>
      </c>
      <c r="J7" s="5" t="s">
        <v>461</v>
      </c>
      <c r="K7" s="5" t="s">
        <v>462</v>
      </c>
      <c r="L7" s="5" t="s">
        <v>463</v>
      </c>
      <c r="M7" s="5" t="s">
        <v>464</v>
      </c>
    </row>
    <row r="8" ht="24.4" customHeight="1" spans="1:13">
      <c r="A8" s="5"/>
      <c r="B8" s="5"/>
      <c r="C8" s="6"/>
      <c r="D8" s="5"/>
      <c r="E8" s="19"/>
      <c r="F8" s="19" t="s">
        <v>465</v>
      </c>
      <c r="G8" s="5" t="s">
        <v>466</v>
      </c>
      <c r="H8" s="8" t="s">
        <v>466</v>
      </c>
      <c r="I8" s="5" t="s">
        <v>466</v>
      </c>
      <c r="J8" s="5" t="s">
        <v>466</v>
      </c>
      <c r="K8" s="5" t="s">
        <v>466</v>
      </c>
      <c r="L8" s="5" t="s">
        <v>466</v>
      </c>
      <c r="M8" s="5"/>
    </row>
    <row r="9" ht="24.4" customHeight="1" spans="1:13">
      <c r="A9" s="5"/>
      <c r="B9" s="5"/>
      <c r="C9" s="6"/>
      <c r="D9" s="5"/>
      <c r="E9" s="19"/>
      <c r="F9" s="19" t="s">
        <v>467</v>
      </c>
      <c r="G9" s="5" t="s">
        <v>466</v>
      </c>
      <c r="H9" s="8" t="s">
        <v>466</v>
      </c>
      <c r="I9" s="5" t="s">
        <v>466</v>
      </c>
      <c r="J9" s="5" t="s">
        <v>466</v>
      </c>
      <c r="K9" s="5" t="s">
        <v>466</v>
      </c>
      <c r="L9" s="5" t="s">
        <v>466</v>
      </c>
      <c r="M9" s="5"/>
    </row>
    <row r="10" ht="50" customHeight="1" spans="1:13">
      <c r="A10" s="5"/>
      <c r="B10" s="5"/>
      <c r="C10" s="6"/>
      <c r="D10" s="5"/>
      <c r="E10" s="19" t="s">
        <v>468</v>
      </c>
      <c r="F10" s="19" t="s">
        <v>469</v>
      </c>
      <c r="G10" s="5" t="s">
        <v>470</v>
      </c>
      <c r="H10" s="8" t="s">
        <v>471</v>
      </c>
      <c r="I10" s="5" t="s">
        <v>472</v>
      </c>
      <c r="J10" s="5" t="s">
        <v>473</v>
      </c>
      <c r="K10" s="5" t="s">
        <v>474</v>
      </c>
      <c r="L10" s="5" t="s">
        <v>463</v>
      </c>
      <c r="M10" s="5" t="s">
        <v>475</v>
      </c>
    </row>
    <row r="11" ht="29.3" customHeight="1" spans="1:13">
      <c r="A11" s="5"/>
      <c r="B11" s="5"/>
      <c r="C11" s="6"/>
      <c r="D11" s="5"/>
      <c r="E11" s="19"/>
      <c r="F11" s="19"/>
      <c r="G11" s="5" t="s">
        <v>476</v>
      </c>
      <c r="H11" s="8" t="s">
        <v>477</v>
      </c>
      <c r="I11" s="5" t="s">
        <v>478</v>
      </c>
      <c r="J11" s="5" t="s">
        <v>479</v>
      </c>
      <c r="K11" s="5" t="s">
        <v>480</v>
      </c>
      <c r="L11" s="5" t="s">
        <v>481</v>
      </c>
      <c r="M11" s="5" t="s">
        <v>482</v>
      </c>
    </row>
    <row r="12" ht="59.5" customHeight="1" spans="1:13">
      <c r="A12" s="5"/>
      <c r="B12" s="5"/>
      <c r="C12" s="6"/>
      <c r="D12" s="5"/>
      <c r="E12" s="19"/>
      <c r="F12" s="19"/>
      <c r="G12" s="5" t="s">
        <v>483</v>
      </c>
      <c r="H12" s="8" t="s">
        <v>477</v>
      </c>
      <c r="I12" s="5" t="s">
        <v>484</v>
      </c>
      <c r="J12" s="5" t="s">
        <v>479</v>
      </c>
      <c r="K12" s="5" t="s">
        <v>474</v>
      </c>
      <c r="L12" s="5" t="s">
        <v>481</v>
      </c>
      <c r="M12" s="5" t="s">
        <v>482</v>
      </c>
    </row>
    <row r="13" ht="39.65" customHeight="1" spans="1:13">
      <c r="A13" s="5"/>
      <c r="B13" s="5"/>
      <c r="C13" s="6"/>
      <c r="D13" s="5"/>
      <c r="E13" s="19"/>
      <c r="F13" s="19" t="s">
        <v>485</v>
      </c>
      <c r="G13" s="5" t="s">
        <v>486</v>
      </c>
      <c r="H13" s="8" t="s">
        <v>487</v>
      </c>
      <c r="I13" s="5" t="s">
        <v>486</v>
      </c>
      <c r="J13" s="5" t="s">
        <v>488</v>
      </c>
      <c r="K13" s="5" t="s">
        <v>480</v>
      </c>
      <c r="L13" s="5" t="s">
        <v>489</v>
      </c>
      <c r="M13" s="5" t="s">
        <v>482</v>
      </c>
    </row>
    <row r="14" ht="29.3" customHeight="1" spans="1:13">
      <c r="A14" s="5"/>
      <c r="B14" s="5"/>
      <c r="C14" s="6"/>
      <c r="D14" s="5"/>
      <c r="E14" s="19"/>
      <c r="F14" s="19"/>
      <c r="G14" s="5" t="s">
        <v>490</v>
      </c>
      <c r="H14" s="8" t="s">
        <v>487</v>
      </c>
      <c r="I14" s="5" t="s">
        <v>491</v>
      </c>
      <c r="J14" s="5" t="s">
        <v>492</v>
      </c>
      <c r="K14" s="5" t="s">
        <v>480</v>
      </c>
      <c r="L14" s="5" t="s">
        <v>489</v>
      </c>
      <c r="M14" s="5" t="s">
        <v>482</v>
      </c>
    </row>
    <row r="15" ht="29.3" customHeight="1" spans="1:13">
      <c r="A15" s="5"/>
      <c r="B15" s="5"/>
      <c r="C15" s="6"/>
      <c r="D15" s="5"/>
      <c r="E15" s="19"/>
      <c r="F15" s="19"/>
      <c r="G15" s="5" t="s">
        <v>493</v>
      </c>
      <c r="H15" s="8" t="s">
        <v>487</v>
      </c>
      <c r="I15" s="5" t="s">
        <v>491</v>
      </c>
      <c r="J15" s="5" t="s">
        <v>492</v>
      </c>
      <c r="K15" s="5" t="s">
        <v>480</v>
      </c>
      <c r="L15" s="5" t="s">
        <v>489</v>
      </c>
      <c r="M15" s="5" t="s">
        <v>482</v>
      </c>
    </row>
    <row r="16" ht="29.3" customHeight="1" spans="1:13">
      <c r="A16" s="5"/>
      <c r="B16" s="5"/>
      <c r="C16" s="6"/>
      <c r="D16" s="5"/>
      <c r="E16" s="19"/>
      <c r="F16" s="19"/>
      <c r="G16" s="5" t="s">
        <v>491</v>
      </c>
      <c r="H16" s="8" t="s">
        <v>494</v>
      </c>
      <c r="I16" s="5" t="s">
        <v>491</v>
      </c>
      <c r="J16" s="5" t="s">
        <v>492</v>
      </c>
      <c r="K16" s="5" t="s">
        <v>480</v>
      </c>
      <c r="L16" s="5" t="s">
        <v>481</v>
      </c>
      <c r="M16" s="5" t="s">
        <v>475</v>
      </c>
    </row>
    <row r="17" ht="59.5" customHeight="1" spans="1:13">
      <c r="A17" s="5"/>
      <c r="B17" s="5"/>
      <c r="C17" s="6"/>
      <c r="D17" s="5"/>
      <c r="E17" s="19"/>
      <c r="F17" s="19" t="s">
        <v>495</v>
      </c>
      <c r="G17" s="5" t="s">
        <v>496</v>
      </c>
      <c r="H17" s="8" t="s">
        <v>487</v>
      </c>
      <c r="I17" s="5" t="s">
        <v>497</v>
      </c>
      <c r="J17" s="5" t="s">
        <v>498</v>
      </c>
      <c r="K17" s="5" t="s">
        <v>480</v>
      </c>
      <c r="L17" s="5" t="s">
        <v>489</v>
      </c>
      <c r="M17" s="5" t="s">
        <v>475</v>
      </c>
    </row>
    <row r="18" ht="50" customHeight="1" spans="1:13">
      <c r="A18" s="5"/>
      <c r="B18" s="5"/>
      <c r="C18" s="6"/>
      <c r="D18" s="5"/>
      <c r="E18" s="19"/>
      <c r="F18" s="19"/>
      <c r="G18" s="5" t="s">
        <v>499</v>
      </c>
      <c r="H18" s="8" t="s">
        <v>487</v>
      </c>
      <c r="I18" s="5" t="s">
        <v>500</v>
      </c>
      <c r="J18" s="5" t="s">
        <v>501</v>
      </c>
      <c r="K18" s="5" t="s">
        <v>480</v>
      </c>
      <c r="L18" s="5" t="s">
        <v>489</v>
      </c>
      <c r="M18" s="5" t="s">
        <v>475</v>
      </c>
    </row>
    <row r="19" ht="24.4" customHeight="1" spans="1:13">
      <c r="A19" s="5"/>
      <c r="B19" s="5"/>
      <c r="C19" s="6"/>
      <c r="D19" s="5"/>
      <c r="E19" s="19" t="s">
        <v>502</v>
      </c>
      <c r="F19" s="19" t="s">
        <v>503</v>
      </c>
      <c r="G19" s="5" t="s">
        <v>466</v>
      </c>
      <c r="H19" s="8" t="s">
        <v>466</v>
      </c>
      <c r="I19" s="5" t="s">
        <v>466</v>
      </c>
      <c r="J19" s="5" t="s">
        <v>466</v>
      </c>
      <c r="K19" s="5" t="s">
        <v>466</v>
      </c>
      <c r="L19" s="5" t="s">
        <v>466</v>
      </c>
      <c r="M19" s="5"/>
    </row>
    <row r="20" ht="50" customHeight="1" spans="1:13">
      <c r="A20" s="5"/>
      <c r="B20" s="5"/>
      <c r="C20" s="6"/>
      <c r="D20" s="5"/>
      <c r="E20" s="19"/>
      <c r="F20" s="19" t="s">
        <v>504</v>
      </c>
      <c r="G20" s="5" t="s">
        <v>505</v>
      </c>
      <c r="H20" s="8" t="s">
        <v>506</v>
      </c>
      <c r="I20" s="5" t="s">
        <v>507</v>
      </c>
      <c r="J20" s="5" t="s">
        <v>501</v>
      </c>
      <c r="K20" s="5" t="s">
        <v>508</v>
      </c>
      <c r="L20" s="5" t="s">
        <v>509</v>
      </c>
      <c r="M20" s="5" t="s">
        <v>477</v>
      </c>
    </row>
    <row r="21" ht="50" customHeight="1" spans="1:13">
      <c r="A21" s="5"/>
      <c r="B21" s="5"/>
      <c r="C21" s="6"/>
      <c r="D21" s="5"/>
      <c r="E21" s="19"/>
      <c r="F21" s="19"/>
      <c r="G21" s="5" t="s">
        <v>510</v>
      </c>
      <c r="H21" s="8" t="s">
        <v>511</v>
      </c>
      <c r="I21" s="5" t="s">
        <v>512</v>
      </c>
      <c r="J21" s="5" t="s">
        <v>501</v>
      </c>
      <c r="K21" s="5" t="s">
        <v>508</v>
      </c>
      <c r="L21" s="5" t="s">
        <v>509</v>
      </c>
      <c r="M21" s="5" t="s">
        <v>475</v>
      </c>
    </row>
    <row r="22" ht="50" customHeight="1" spans="1:13">
      <c r="A22" s="5"/>
      <c r="B22" s="5"/>
      <c r="C22" s="6"/>
      <c r="D22" s="5"/>
      <c r="E22" s="19"/>
      <c r="F22" s="19"/>
      <c r="G22" s="5" t="s">
        <v>513</v>
      </c>
      <c r="H22" s="8" t="s">
        <v>514</v>
      </c>
      <c r="I22" s="5" t="s">
        <v>515</v>
      </c>
      <c r="J22" s="5" t="s">
        <v>501</v>
      </c>
      <c r="K22" s="5" t="s">
        <v>508</v>
      </c>
      <c r="L22" s="5" t="s">
        <v>509</v>
      </c>
      <c r="M22" s="5" t="s">
        <v>475</v>
      </c>
    </row>
    <row r="23" ht="24.4" customHeight="1" spans="1:13">
      <c r="A23" s="5"/>
      <c r="B23" s="5"/>
      <c r="C23" s="6"/>
      <c r="D23" s="5"/>
      <c r="E23" s="19"/>
      <c r="F23" s="19" t="s">
        <v>516</v>
      </c>
      <c r="G23" s="5" t="s">
        <v>466</v>
      </c>
      <c r="H23" s="8" t="s">
        <v>466</v>
      </c>
      <c r="I23" s="5" t="s">
        <v>466</v>
      </c>
      <c r="J23" s="5" t="s">
        <v>466</v>
      </c>
      <c r="K23" s="5" t="s">
        <v>466</v>
      </c>
      <c r="L23" s="5" t="s">
        <v>466</v>
      </c>
      <c r="M23" s="5"/>
    </row>
    <row r="24" ht="24.4" customHeight="1" spans="1:13">
      <c r="A24" s="5"/>
      <c r="B24" s="5"/>
      <c r="C24" s="6"/>
      <c r="D24" s="5"/>
      <c r="E24" s="19"/>
      <c r="F24" s="19" t="s">
        <v>517</v>
      </c>
      <c r="G24" s="5" t="s">
        <v>466</v>
      </c>
      <c r="H24" s="8" t="s">
        <v>466</v>
      </c>
      <c r="I24" s="5" t="s">
        <v>466</v>
      </c>
      <c r="J24" s="5" t="s">
        <v>466</v>
      </c>
      <c r="K24" s="5" t="s">
        <v>466</v>
      </c>
      <c r="L24" s="5" t="s">
        <v>466</v>
      </c>
      <c r="M24" s="5"/>
    </row>
    <row r="25" ht="39.65" customHeight="1" spans="1:13">
      <c r="A25" s="5"/>
      <c r="B25" s="5"/>
      <c r="C25" s="6"/>
      <c r="D25" s="5"/>
      <c r="E25" s="19" t="s">
        <v>518</v>
      </c>
      <c r="F25" s="19" t="s">
        <v>519</v>
      </c>
      <c r="G25" s="5" t="s">
        <v>520</v>
      </c>
      <c r="H25" s="8" t="s">
        <v>494</v>
      </c>
      <c r="I25" s="5" t="s">
        <v>520</v>
      </c>
      <c r="J25" s="5" t="s">
        <v>521</v>
      </c>
      <c r="K25" s="5" t="s">
        <v>480</v>
      </c>
      <c r="L25" s="5" t="s">
        <v>481</v>
      </c>
      <c r="M25" s="5" t="s">
        <v>477</v>
      </c>
    </row>
    <row r="26" ht="24.4" customHeight="1" spans="1:13">
      <c r="A26" s="5" t="s">
        <v>155</v>
      </c>
      <c r="B26" s="5" t="s">
        <v>522</v>
      </c>
      <c r="C26" s="6">
        <v>2057</v>
      </c>
      <c r="D26" s="5"/>
      <c r="E26" s="19" t="s">
        <v>457</v>
      </c>
      <c r="F26" s="19" t="s">
        <v>458</v>
      </c>
      <c r="G26" s="5" t="s">
        <v>523</v>
      </c>
      <c r="H26" s="8" t="s">
        <v>524</v>
      </c>
      <c r="I26" s="5" t="s">
        <v>523</v>
      </c>
      <c r="J26" s="5"/>
      <c r="K26" s="5" t="s">
        <v>525</v>
      </c>
      <c r="L26" s="5" t="s">
        <v>489</v>
      </c>
      <c r="M26" s="5"/>
    </row>
    <row r="27" ht="29.3" customHeight="1" spans="1:13">
      <c r="A27" s="5"/>
      <c r="B27" s="5"/>
      <c r="C27" s="6"/>
      <c r="D27" s="5"/>
      <c r="E27" s="19"/>
      <c r="F27" s="19"/>
      <c r="G27" s="5" t="s">
        <v>526</v>
      </c>
      <c r="H27" s="8">
        <v>1750</v>
      </c>
      <c r="I27" s="5" t="s">
        <v>526</v>
      </c>
      <c r="J27" s="5"/>
      <c r="K27" s="5" t="s">
        <v>527</v>
      </c>
      <c r="L27" s="5" t="s">
        <v>489</v>
      </c>
      <c r="M27" s="5"/>
    </row>
    <row r="28" ht="24.4" customHeight="1" spans="1:13">
      <c r="A28" s="5"/>
      <c r="B28" s="5"/>
      <c r="C28" s="6"/>
      <c r="D28" s="5"/>
      <c r="E28" s="19"/>
      <c r="F28" s="19" t="s">
        <v>465</v>
      </c>
      <c r="G28" s="5"/>
      <c r="H28" s="8"/>
      <c r="I28" s="5"/>
      <c r="J28" s="5"/>
      <c r="K28" s="5"/>
      <c r="L28" s="5"/>
      <c r="M28" s="5"/>
    </row>
    <row r="29" ht="24.4" customHeight="1" spans="1:13">
      <c r="A29" s="5"/>
      <c r="B29" s="5"/>
      <c r="C29" s="6"/>
      <c r="D29" s="5"/>
      <c r="E29" s="19"/>
      <c r="F29" s="19" t="s">
        <v>467</v>
      </c>
      <c r="G29" s="5"/>
      <c r="H29" s="8"/>
      <c r="I29" s="5"/>
      <c r="J29" s="5"/>
      <c r="K29" s="5"/>
      <c r="L29" s="5"/>
      <c r="M29" s="5"/>
    </row>
    <row r="30" ht="29.3" customHeight="1" spans="1:13">
      <c r="A30" s="5"/>
      <c r="B30" s="5"/>
      <c r="C30" s="6"/>
      <c r="D30" s="5"/>
      <c r="E30" s="19" t="s">
        <v>468</v>
      </c>
      <c r="F30" s="19" t="s">
        <v>469</v>
      </c>
      <c r="G30" s="5" t="s">
        <v>528</v>
      </c>
      <c r="H30" s="8" t="s">
        <v>529</v>
      </c>
      <c r="I30" s="5" t="s">
        <v>528</v>
      </c>
      <c r="J30" s="5" t="s">
        <v>530</v>
      </c>
      <c r="K30" s="5" t="s">
        <v>474</v>
      </c>
      <c r="L30" s="5" t="s">
        <v>481</v>
      </c>
      <c r="M30" s="5"/>
    </row>
    <row r="31" ht="29.3" customHeight="1" spans="1:13">
      <c r="A31" s="5"/>
      <c r="B31" s="5"/>
      <c r="C31" s="6"/>
      <c r="D31" s="5"/>
      <c r="E31" s="19"/>
      <c r="F31" s="19"/>
      <c r="G31" s="5" t="s">
        <v>531</v>
      </c>
      <c r="H31" s="8" t="s">
        <v>532</v>
      </c>
      <c r="I31" s="5" t="s">
        <v>531</v>
      </c>
      <c r="J31" s="5" t="s">
        <v>533</v>
      </c>
      <c r="K31" s="5" t="s">
        <v>534</v>
      </c>
      <c r="L31" s="5" t="s">
        <v>481</v>
      </c>
      <c r="M31" s="5"/>
    </row>
    <row r="32" ht="29.3" customHeight="1" spans="1:13">
      <c r="A32" s="5"/>
      <c r="B32" s="5"/>
      <c r="C32" s="6"/>
      <c r="D32" s="5"/>
      <c r="E32" s="19"/>
      <c r="F32" s="19"/>
      <c r="G32" s="5" t="s">
        <v>535</v>
      </c>
      <c r="H32" s="8" t="s">
        <v>536</v>
      </c>
      <c r="I32" s="5" t="s">
        <v>535</v>
      </c>
      <c r="J32" s="5" t="s">
        <v>537</v>
      </c>
      <c r="K32" s="5" t="s">
        <v>474</v>
      </c>
      <c r="L32" s="5" t="s">
        <v>481</v>
      </c>
      <c r="M32" s="5"/>
    </row>
    <row r="33" ht="29.3" customHeight="1" spans="1:13">
      <c r="A33" s="5"/>
      <c r="B33" s="5"/>
      <c r="C33" s="6"/>
      <c r="D33" s="5"/>
      <c r="E33" s="19"/>
      <c r="F33" s="19"/>
      <c r="G33" s="5" t="s">
        <v>538</v>
      </c>
      <c r="H33" s="8" t="s">
        <v>487</v>
      </c>
      <c r="I33" s="5" t="s">
        <v>538</v>
      </c>
      <c r="J33" s="5" t="s">
        <v>537</v>
      </c>
      <c r="K33" s="5" t="s">
        <v>474</v>
      </c>
      <c r="L33" s="5" t="s">
        <v>481</v>
      </c>
      <c r="M33" s="5"/>
    </row>
    <row r="34" ht="29.3" customHeight="1" spans="1:13">
      <c r="A34" s="5"/>
      <c r="B34" s="5"/>
      <c r="C34" s="6"/>
      <c r="D34" s="5"/>
      <c r="E34" s="19"/>
      <c r="F34" s="19" t="s">
        <v>485</v>
      </c>
      <c r="G34" s="5" t="s">
        <v>539</v>
      </c>
      <c r="H34" s="8" t="s">
        <v>540</v>
      </c>
      <c r="I34" s="5" t="s">
        <v>539</v>
      </c>
      <c r="J34" s="5" t="s">
        <v>530</v>
      </c>
      <c r="K34" s="5" t="s">
        <v>480</v>
      </c>
      <c r="L34" s="5" t="s">
        <v>481</v>
      </c>
      <c r="M34" s="5"/>
    </row>
    <row r="35" ht="29.3" customHeight="1" spans="1:13">
      <c r="A35" s="5"/>
      <c r="B35" s="5"/>
      <c r="C35" s="6"/>
      <c r="D35" s="5"/>
      <c r="E35" s="19"/>
      <c r="F35" s="19"/>
      <c r="G35" s="5" t="s">
        <v>541</v>
      </c>
      <c r="H35" s="8" t="s">
        <v>487</v>
      </c>
      <c r="I35" s="5" t="s">
        <v>541</v>
      </c>
      <c r="J35" s="5" t="s">
        <v>530</v>
      </c>
      <c r="K35" s="5" t="s">
        <v>480</v>
      </c>
      <c r="L35" s="5" t="s">
        <v>542</v>
      </c>
      <c r="M35" s="5"/>
    </row>
    <row r="36" ht="29.3" customHeight="1" spans="1:13">
      <c r="A36" s="5"/>
      <c r="B36" s="5"/>
      <c r="C36" s="6"/>
      <c r="D36" s="5"/>
      <c r="E36" s="19"/>
      <c r="F36" s="19" t="s">
        <v>495</v>
      </c>
      <c r="G36" s="5" t="s">
        <v>543</v>
      </c>
      <c r="H36" s="8" t="s">
        <v>487</v>
      </c>
      <c r="I36" s="5" t="s">
        <v>543</v>
      </c>
      <c r="J36" s="5" t="s">
        <v>530</v>
      </c>
      <c r="K36" s="5" t="s">
        <v>480</v>
      </c>
      <c r="L36" s="5" t="s">
        <v>542</v>
      </c>
      <c r="M36" s="5"/>
    </row>
    <row r="37" ht="29.3" customHeight="1" spans="1:13">
      <c r="A37" s="5"/>
      <c r="B37" s="5"/>
      <c r="C37" s="6"/>
      <c r="D37" s="5"/>
      <c r="E37" s="19"/>
      <c r="F37" s="19"/>
      <c r="G37" s="5" t="s">
        <v>499</v>
      </c>
      <c r="H37" s="8" t="s">
        <v>544</v>
      </c>
      <c r="I37" s="5" t="s">
        <v>499</v>
      </c>
      <c r="J37" s="5" t="s">
        <v>530</v>
      </c>
      <c r="K37" s="5" t="s">
        <v>480</v>
      </c>
      <c r="L37" s="5" t="s">
        <v>481</v>
      </c>
      <c r="M37" s="5"/>
    </row>
    <row r="38" ht="24.4" customHeight="1" spans="1:13">
      <c r="A38" s="5"/>
      <c r="B38" s="5"/>
      <c r="C38" s="6"/>
      <c r="D38" s="5"/>
      <c r="E38" s="19" t="s">
        <v>502</v>
      </c>
      <c r="F38" s="19" t="s">
        <v>503</v>
      </c>
      <c r="G38" s="5" t="s">
        <v>466</v>
      </c>
      <c r="H38" s="8" t="s">
        <v>466</v>
      </c>
      <c r="I38" s="5" t="s">
        <v>466</v>
      </c>
      <c r="J38" s="5" t="s">
        <v>466</v>
      </c>
      <c r="K38" s="5" t="s">
        <v>466</v>
      </c>
      <c r="L38" s="5" t="s">
        <v>466</v>
      </c>
      <c r="M38" s="5"/>
    </row>
    <row r="39" ht="39.65" customHeight="1" spans="1:13">
      <c r="A39" s="5"/>
      <c r="B39" s="5"/>
      <c r="C39" s="6"/>
      <c r="D39" s="5"/>
      <c r="E39" s="19"/>
      <c r="F39" s="19" t="s">
        <v>504</v>
      </c>
      <c r="G39" s="5" t="s">
        <v>545</v>
      </c>
      <c r="H39" s="8" t="s">
        <v>546</v>
      </c>
      <c r="I39" s="5" t="s">
        <v>547</v>
      </c>
      <c r="J39" s="5" t="s">
        <v>548</v>
      </c>
      <c r="K39" s="5" t="s">
        <v>546</v>
      </c>
      <c r="L39" s="5" t="s">
        <v>509</v>
      </c>
      <c r="M39" s="5"/>
    </row>
    <row r="40" ht="29.3" customHeight="1" spans="1:13">
      <c r="A40" s="5"/>
      <c r="B40" s="5"/>
      <c r="C40" s="6"/>
      <c r="D40" s="5"/>
      <c r="E40" s="19"/>
      <c r="F40" s="19"/>
      <c r="G40" s="5" t="s">
        <v>549</v>
      </c>
      <c r="H40" s="8" t="s">
        <v>550</v>
      </c>
      <c r="I40" s="5" t="s">
        <v>549</v>
      </c>
      <c r="J40" s="5" t="s">
        <v>530</v>
      </c>
      <c r="K40" s="5" t="s">
        <v>480</v>
      </c>
      <c r="L40" s="5" t="s">
        <v>542</v>
      </c>
      <c r="M40" s="5"/>
    </row>
    <row r="41" ht="29.3" customHeight="1" spans="1:13">
      <c r="A41" s="5"/>
      <c r="B41" s="5"/>
      <c r="C41" s="6"/>
      <c r="D41" s="5"/>
      <c r="E41" s="19"/>
      <c r="F41" s="19"/>
      <c r="G41" s="5" t="s">
        <v>547</v>
      </c>
      <c r="H41" s="8" t="s">
        <v>551</v>
      </c>
      <c r="I41" s="5" t="s">
        <v>547</v>
      </c>
      <c r="J41" s="5" t="s">
        <v>530</v>
      </c>
      <c r="K41" s="5" t="s">
        <v>552</v>
      </c>
      <c r="L41" s="5" t="s">
        <v>489</v>
      </c>
      <c r="M41" s="5"/>
    </row>
    <row r="42" ht="24.4" customHeight="1" spans="1:13">
      <c r="A42" s="5"/>
      <c r="B42" s="5"/>
      <c r="C42" s="6"/>
      <c r="D42" s="5"/>
      <c r="E42" s="19"/>
      <c r="F42" s="19" t="s">
        <v>516</v>
      </c>
      <c r="G42" s="5"/>
      <c r="H42" s="8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9"/>
      <c r="F43" s="19" t="s">
        <v>517</v>
      </c>
      <c r="G43" s="5"/>
      <c r="H43" s="8"/>
      <c r="I43" s="5"/>
      <c r="J43" s="5"/>
      <c r="K43" s="5"/>
      <c r="L43" s="5"/>
      <c r="M43" s="5"/>
    </row>
    <row r="44" ht="24.4" customHeight="1" spans="1:13">
      <c r="A44" s="5"/>
      <c r="B44" s="5"/>
      <c r="C44" s="6"/>
      <c r="D44" s="5"/>
      <c r="E44" s="19" t="s">
        <v>518</v>
      </c>
      <c r="F44" s="19" t="s">
        <v>519</v>
      </c>
      <c r="G44" s="5" t="s">
        <v>553</v>
      </c>
      <c r="H44" s="8" t="s">
        <v>554</v>
      </c>
      <c r="I44" s="5" t="s">
        <v>553</v>
      </c>
      <c r="J44" s="5"/>
      <c r="K44" s="5" t="s">
        <v>480</v>
      </c>
      <c r="L44" s="5" t="s">
        <v>481</v>
      </c>
      <c r="M44" s="5"/>
    </row>
    <row r="45" ht="16.35" customHeight="1" spans="1:4">
      <c r="A45" s="7" t="s">
        <v>293</v>
      </c>
      <c r="B45" s="7"/>
      <c r="C45" s="7"/>
      <c r="D45" s="7"/>
    </row>
  </sheetData>
  <mergeCells count="32">
    <mergeCell ref="C2:M2"/>
    <mergeCell ref="A3:K3"/>
    <mergeCell ref="L3:M3"/>
    <mergeCell ref="E4:M4"/>
    <mergeCell ref="A45:D45"/>
    <mergeCell ref="A4:A5"/>
    <mergeCell ref="A7:A25"/>
    <mergeCell ref="A26:A44"/>
    <mergeCell ref="B4:B5"/>
    <mergeCell ref="B7:B25"/>
    <mergeCell ref="B26:B44"/>
    <mergeCell ref="C4:C5"/>
    <mergeCell ref="C7:C25"/>
    <mergeCell ref="C26:C44"/>
    <mergeCell ref="D4:D5"/>
    <mergeCell ref="D7:D25"/>
    <mergeCell ref="D26:D44"/>
    <mergeCell ref="E7:E9"/>
    <mergeCell ref="E10:E18"/>
    <mergeCell ref="E19:E24"/>
    <mergeCell ref="E26:E29"/>
    <mergeCell ref="E30:E37"/>
    <mergeCell ref="E38:E43"/>
    <mergeCell ref="F10:F12"/>
    <mergeCell ref="F13:F16"/>
    <mergeCell ref="F17:F18"/>
    <mergeCell ref="F20:F22"/>
    <mergeCell ref="F26:F27"/>
    <mergeCell ref="F30:F33"/>
    <mergeCell ref="F34:F35"/>
    <mergeCell ref="F36:F37"/>
    <mergeCell ref="F39:F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N17" sqref="N1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555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407</v>
      </c>
      <c r="B5" s="4" t="s">
        <v>408</v>
      </c>
      <c r="C5" s="4" t="s">
        <v>556</v>
      </c>
      <c r="D5" s="4"/>
      <c r="E5" s="4"/>
      <c r="F5" s="4"/>
      <c r="G5" s="4"/>
      <c r="H5" s="4"/>
      <c r="I5" s="4"/>
      <c r="J5" s="4" t="s">
        <v>557</v>
      </c>
      <c r="K5" s="4" t="s">
        <v>558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444</v>
      </c>
      <c r="D6" s="4" t="s">
        <v>559</v>
      </c>
      <c r="E6" s="4"/>
      <c r="F6" s="4"/>
      <c r="G6" s="4"/>
      <c r="H6" s="4" t="s">
        <v>560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561</v>
      </c>
      <c r="F7" s="4" t="s">
        <v>142</v>
      </c>
      <c r="G7" s="4" t="s">
        <v>562</v>
      </c>
      <c r="H7" s="4" t="s">
        <v>161</v>
      </c>
      <c r="I7" s="4" t="s">
        <v>162</v>
      </c>
      <c r="J7" s="4"/>
      <c r="K7" s="4" t="s">
        <v>447</v>
      </c>
      <c r="L7" s="4" t="s">
        <v>448</v>
      </c>
      <c r="M7" s="4" t="s">
        <v>449</v>
      </c>
      <c r="N7" s="4" t="s">
        <v>454</v>
      </c>
      <c r="O7" s="4" t="s">
        <v>450</v>
      </c>
      <c r="P7" s="4" t="s">
        <v>563</v>
      </c>
      <c r="Q7" s="4" t="s">
        <v>564</v>
      </c>
      <c r="R7" s="4" t="s">
        <v>565</v>
      </c>
      <c r="S7" s="4" t="s">
        <v>455</v>
      </c>
    </row>
    <row r="8" ht="19.8" customHeight="1" spans="1:19">
      <c r="A8" s="5" t="s">
        <v>2</v>
      </c>
      <c r="B8" s="5" t="s">
        <v>4</v>
      </c>
      <c r="C8" s="6">
        <v>2600.87</v>
      </c>
      <c r="D8" s="6">
        <v>543.87</v>
      </c>
      <c r="E8" s="6"/>
      <c r="F8" s="6"/>
      <c r="G8" s="6">
        <v>2057</v>
      </c>
      <c r="H8" s="6">
        <v>519.87</v>
      </c>
      <c r="I8" s="6">
        <v>2081</v>
      </c>
      <c r="J8" s="5"/>
      <c r="K8" s="5" t="s">
        <v>457</v>
      </c>
      <c r="L8" s="5" t="s">
        <v>458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465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467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468</v>
      </c>
      <c r="L11" s="8" t="s">
        <v>469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485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495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502</v>
      </c>
      <c r="L14" s="8" t="s">
        <v>503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504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516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517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518</v>
      </c>
      <c r="L18" s="8" t="s">
        <v>519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293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8" zoomScaleNormal="138" workbookViewId="0">
      <selection activeCell="B9" sqref="B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0" t="s">
        <v>30</v>
      </c>
    </row>
    <row r="2" ht="24.15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13" t="s">
        <v>31</v>
      </c>
      <c r="B3" s="13"/>
      <c r="C3" s="13"/>
      <c r="D3" s="13"/>
      <c r="E3" s="13"/>
      <c r="F3" s="13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7" t="s">
        <v>40</v>
      </c>
      <c r="B6" s="6">
        <f>B7</f>
        <v>588.31</v>
      </c>
      <c r="C6" s="5" t="s">
        <v>41</v>
      </c>
      <c r="D6" s="26"/>
      <c r="E6" s="17" t="s">
        <v>42</v>
      </c>
      <c r="F6" s="16">
        <f>F7+F8</f>
        <v>572.31</v>
      </c>
      <c r="G6" s="5" t="s">
        <v>43</v>
      </c>
      <c r="H6" s="6">
        <v>502.79</v>
      </c>
    </row>
    <row r="7" ht="16.25" customHeight="1" spans="1:8">
      <c r="A7" s="5" t="s">
        <v>44</v>
      </c>
      <c r="B7" s="6">
        <f>593.31-5</f>
        <v>588.31</v>
      </c>
      <c r="C7" s="5" t="s">
        <v>45</v>
      </c>
      <c r="D7" s="26"/>
      <c r="E7" s="5" t="s">
        <v>46</v>
      </c>
      <c r="F7" s="6">
        <v>502.79</v>
      </c>
      <c r="G7" s="5" t="s">
        <v>47</v>
      </c>
      <c r="H7" s="6">
        <f>F8+F12</f>
        <v>90.52</v>
      </c>
    </row>
    <row r="8" ht="16.25" customHeight="1" spans="1:8">
      <c r="A8" s="17" t="s">
        <v>48</v>
      </c>
      <c r="B8" s="6">
        <f>B13</f>
        <v>5</v>
      </c>
      <c r="C8" s="5" t="s">
        <v>49</v>
      </c>
      <c r="D8" s="26"/>
      <c r="E8" s="5" t="s">
        <v>50</v>
      </c>
      <c r="F8" s="6">
        <v>69.52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6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6"/>
      <c r="E10" s="17" t="s">
        <v>58</v>
      </c>
      <c r="F10" s="16">
        <f>F12+F20</f>
        <v>2104.9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6"/>
      <c r="E12" s="5" t="s">
        <v>66</v>
      </c>
      <c r="F12" s="6">
        <v>21</v>
      </c>
      <c r="G12" s="5" t="s">
        <v>67</v>
      </c>
      <c r="H12" s="6"/>
    </row>
    <row r="13" ht="16.25" customHeight="1" spans="1:8">
      <c r="A13" s="5" t="s">
        <v>68</v>
      </c>
      <c r="B13" s="6">
        <v>5</v>
      </c>
      <c r="C13" s="5" t="s">
        <v>69</v>
      </c>
      <c r="D13" s="26">
        <v>2613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6">
        <v>23.64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>
        <f>F20</f>
        <v>2083.9</v>
      </c>
    </row>
    <row r="20" ht="16.25" customHeight="1" spans="1:8">
      <c r="A20" s="17" t="s">
        <v>96</v>
      </c>
      <c r="B20" s="16"/>
      <c r="C20" s="5" t="s">
        <v>97</v>
      </c>
      <c r="D20" s="26"/>
      <c r="E20" s="5" t="s">
        <v>98</v>
      </c>
      <c r="F20" s="6">
        <v>2083.9</v>
      </c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26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26"/>
      <c r="E22" s="5"/>
      <c r="F22" s="5"/>
      <c r="G22" s="5"/>
      <c r="H22" s="6"/>
    </row>
    <row r="23" ht="16.25" customHeight="1" spans="1:8">
      <c r="A23" s="17" t="s">
        <v>104</v>
      </c>
      <c r="B23" s="16"/>
      <c r="C23" s="5" t="s">
        <v>105</v>
      </c>
      <c r="D23" s="26"/>
      <c r="E23" s="5"/>
      <c r="F23" s="5"/>
      <c r="G23" s="5"/>
      <c r="H23" s="6"/>
    </row>
    <row r="24" ht="16.25" customHeight="1" spans="1:8">
      <c r="A24" s="17" t="s">
        <v>106</v>
      </c>
      <c r="B24" s="16">
        <f>B25</f>
        <v>2083.9</v>
      </c>
      <c r="C24" s="5" t="s">
        <v>107</v>
      </c>
      <c r="D24" s="26"/>
      <c r="E24" s="5"/>
      <c r="F24" s="5"/>
      <c r="G24" s="5"/>
      <c r="H24" s="6"/>
    </row>
    <row r="25" ht="16.25" customHeight="1" spans="1:8">
      <c r="A25" s="5" t="s">
        <v>108</v>
      </c>
      <c r="B25" s="78">
        <v>2083.9</v>
      </c>
      <c r="C25" s="5" t="s">
        <v>109</v>
      </c>
      <c r="D25" s="26">
        <v>40.57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26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26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26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26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26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25" customHeight="1" spans="1:8">
      <c r="A36" s="17" t="s">
        <v>127</v>
      </c>
      <c r="B36" s="16">
        <f>B24+B6</f>
        <v>2672.21</v>
      </c>
      <c r="C36" s="17" t="s">
        <v>128</v>
      </c>
      <c r="D36" s="16">
        <f>D13+D15+D25</f>
        <v>2677.21</v>
      </c>
      <c r="E36" s="17" t="s">
        <v>128</v>
      </c>
      <c r="F36" s="16">
        <f>F6+F10</f>
        <v>2677.21</v>
      </c>
      <c r="G36" s="17" t="s">
        <v>128</v>
      </c>
      <c r="H36" s="16">
        <f>H6+H7+H19</f>
        <v>2677.21</v>
      </c>
    </row>
    <row r="37" ht="16.25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ht="16.25" customHeight="1" spans="1:8">
      <c r="A38" s="5"/>
      <c r="B38" s="6"/>
      <c r="C38" s="5"/>
      <c r="D38" s="6"/>
      <c r="E38" s="17"/>
      <c r="F38" s="16"/>
      <c r="G38" s="17"/>
      <c r="H38" s="16"/>
    </row>
    <row r="39" ht="16.25" customHeight="1" spans="1:8">
      <c r="A39" s="17"/>
      <c r="B39" s="16">
        <f>B36</f>
        <v>2672.21</v>
      </c>
      <c r="C39" s="17" t="s">
        <v>131</v>
      </c>
      <c r="D39" s="16">
        <f>D36</f>
        <v>2677.21</v>
      </c>
      <c r="E39" s="17" t="s">
        <v>131</v>
      </c>
      <c r="F39" s="16">
        <f>F36</f>
        <v>2677.21</v>
      </c>
      <c r="G39" s="17" t="s">
        <v>131</v>
      </c>
      <c r="H39" s="16">
        <f>H36</f>
        <v>2677.21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S15" sqref="S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15" width="4.98333333333333" customWidth="1"/>
    <col min="16" max="25" width="7.69166666666667" customWidth="1"/>
  </cols>
  <sheetData>
    <row r="1" ht="16.35" customHeight="1" spans="1:25">
      <c r="A1" s="1"/>
      <c r="X1" s="20" t="s">
        <v>132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" t="s">
        <v>32</v>
      </c>
      <c r="Y3" s="9"/>
    </row>
    <row r="4" ht="22.4" customHeight="1" spans="1:25">
      <c r="A4" s="18" t="s">
        <v>133</v>
      </c>
      <c r="B4" s="18" t="s">
        <v>134</v>
      </c>
      <c r="C4" s="18" t="s">
        <v>135</v>
      </c>
      <c r="D4" s="18" t="s">
        <v>136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137</v>
      </c>
      <c r="E5" s="18" t="s">
        <v>138</v>
      </c>
      <c r="F5" s="18" t="s">
        <v>139</v>
      </c>
      <c r="G5" s="18" t="s">
        <v>140</v>
      </c>
      <c r="H5" s="18" t="s">
        <v>141</v>
      </c>
      <c r="I5" s="18" t="s">
        <v>142</v>
      </c>
      <c r="J5" s="18" t="s">
        <v>143</v>
      </c>
      <c r="K5" s="18"/>
      <c r="L5" s="18"/>
      <c r="M5" s="18"/>
      <c r="N5" s="18" t="s">
        <v>144</v>
      </c>
      <c r="O5" s="18" t="s">
        <v>145</v>
      </c>
      <c r="P5" s="18" t="s">
        <v>146</v>
      </c>
      <c r="Q5" s="18" t="s">
        <v>147</v>
      </c>
      <c r="R5" s="18" t="s">
        <v>148</v>
      </c>
      <c r="S5" s="18" t="s">
        <v>137</v>
      </c>
      <c r="T5" s="18" t="s">
        <v>138</v>
      </c>
      <c r="U5" s="18" t="s">
        <v>139</v>
      </c>
      <c r="V5" s="18" t="s">
        <v>140</v>
      </c>
      <c r="W5" s="18" t="s">
        <v>141</v>
      </c>
      <c r="X5" s="18" t="s">
        <v>142</v>
      </c>
      <c r="Y5" s="18" t="s">
        <v>149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150</v>
      </c>
      <c r="K6" s="18" t="s">
        <v>151</v>
      </c>
      <c r="L6" s="18" t="s">
        <v>152</v>
      </c>
      <c r="M6" s="18" t="s">
        <v>141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7"/>
      <c r="B7" s="17" t="s">
        <v>135</v>
      </c>
      <c r="C7" s="26">
        <f>D7</f>
        <v>2677.21</v>
      </c>
      <c r="D7" s="26">
        <f>E7+P7</f>
        <v>2677.21</v>
      </c>
      <c r="E7" s="32">
        <f>E9</f>
        <v>593.31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>
        <f>P8</f>
        <v>2083.9</v>
      </c>
      <c r="Q7" s="32"/>
      <c r="R7" s="32"/>
      <c r="S7" s="32"/>
      <c r="T7" s="32"/>
      <c r="U7" s="32"/>
      <c r="V7" s="32"/>
      <c r="W7" s="32"/>
      <c r="X7" s="32"/>
      <c r="Y7" s="32"/>
    </row>
    <row r="8" ht="22.8" customHeight="1" spans="1:25">
      <c r="A8" s="15" t="s">
        <v>153</v>
      </c>
      <c r="B8" s="15" t="s">
        <v>154</v>
      </c>
      <c r="C8" s="26">
        <f>D8</f>
        <v>2677.21</v>
      </c>
      <c r="D8" s="26">
        <f>E8+P8</f>
        <v>2677.21</v>
      </c>
      <c r="E8" s="32">
        <f>E9</f>
        <v>593.31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>
        <f>P9</f>
        <v>2083.9</v>
      </c>
      <c r="Q8" s="32"/>
      <c r="R8" s="32"/>
      <c r="S8" s="32"/>
      <c r="T8" s="32"/>
      <c r="U8" s="32"/>
      <c r="V8" s="32"/>
      <c r="W8" s="32"/>
      <c r="X8" s="32"/>
      <c r="Y8" s="32"/>
    </row>
    <row r="9" ht="22.8" customHeight="1" spans="1:25">
      <c r="A9" s="33" t="s">
        <v>155</v>
      </c>
      <c r="B9" s="33" t="s">
        <v>156</v>
      </c>
      <c r="C9" s="26">
        <f>D9</f>
        <v>2677.21</v>
      </c>
      <c r="D9" s="26">
        <f>E9+P9</f>
        <v>2677.21</v>
      </c>
      <c r="E9" s="32">
        <v>593.31</v>
      </c>
      <c r="F9" s="6"/>
      <c r="G9" s="6"/>
      <c r="H9" s="6"/>
      <c r="I9" s="6"/>
      <c r="J9" s="6"/>
      <c r="K9" s="6"/>
      <c r="L9" s="6"/>
      <c r="M9" s="6"/>
      <c r="N9" s="6"/>
      <c r="O9" s="6"/>
      <c r="P9" s="6">
        <v>2083.9</v>
      </c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4" sqref="A4:C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11"/>
      <c r="K1" s="20" t="s">
        <v>157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1"/>
      <c r="B6" s="31"/>
      <c r="C6" s="31"/>
      <c r="D6" s="66" t="s">
        <v>135</v>
      </c>
      <c r="E6" s="66"/>
      <c r="F6" s="67">
        <v>2600.87</v>
      </c>
      <c r="G6" s="67">
        <v>519.87</v>
      </c>
      <c r="H6" s="67">
        <v>2081</v>
      </c>
      <c r="I6" s="67"/>
      <c r="J6" s="66"/>
      <c r="K6" s="66"/>
    </row>
    <row r="7" ht="22.8" customHeight="1" spans="1:11">
      <c r="A7" s="68"/>
      <c r="B7" s="68"/>
      <c r="C7" s="68"/>
      <c r="D7" s="69" t="s">
        <v>153</v>
      </c>
      <c r="E7" s="69" t="s">
        <v>153</v>
      </c>
      <c r="F7" s="70">
        <v>2600.87</v>
      </c>
      <c r="G7" s="67">
        <v>519.87</v>
      </c>
      <c r="H7" s="67">
        <v>2081</v>
      </c>
      <c r="I7" s="67"/>
      <c r="J7" s="73"/>
      <c r="K7" s="73"/>
    </row>
    <row r="8" ht="22.8" customHeight="1" spans="1:11">
      <c r="A8" s="68"/>
      <c r="B8" s="68"/>
      <c r="C8" s="68"/>
      <c r="D8" s="69" t="s">
        <v>155</v>
      </c>
      <c r="E8" s="69" t="s">
        <v>169</v>
      </c>
      <c r="F8" s="70">
        <v>2600.87</v>
      </c>
      <c r="G8" s="67">
        <v>519.87</v>
      </c>
      <c r="H8" s="67">
        <v>2081</v>
      </c>
      <c r="I8" s="67"/>
      <c r="J8" s="73"/>
      <c r="K8" s="73"/>
    </row>
    <row r="9" ht="20.7" customHeight="1" spans="1:11">
      <c r="A9" s="71" t="s">
        <v>170</v>
      </c>
      <c r="B9" s="72"/>
      <c r="C9" s="72"/>
      <c r="D9" s="69" t="s">
        <v>171</v>
      </c>
      <c r="E9" s="73" t="s">
        <v>172</v>
      </c>
      <c r="F9" s="70">
        <v>2536.25</v>
      </c>
      <c r="G9" s="67">
        <v>455.25</v>
      </c>
      <c r="H9" s="67">
        <v>2081</v>
      </c>
      <c r="I9" s="67"/>
      <c r="J9" s="73"/>
      <c r="K9" s="73"/>
    </row>
    <row r="10" ht="19.8" customHeight="1" spans="1:11">
      <c r="A10" s="71" t="s">
        <v>170</v>
      </c>
      <c r="B10" s="71" t="s">
        <v>173</v>
      </c>
      <c r="C10" s="72"/>
      <c r="D10" s="74" t="s">
        <v>174</v>
      </c>
      <c r="E10" s="75" t="s">
        <v>175</v>
      </c>
      <c r="F10" s="76">
        <v>429.63</v>
      </c>
      <c r="G10" s="67">
        <v>405.63</v>
      </c>
      <c r="H10" s="67">
        <v>24</v>
      </c>
      <c r="I10" s="67"/>
      <c r="J10" s="75"/>
      <c r="K10" s="75"/>
    </row>
    <row r="11" ht="19.8" customHeight="1" spans="1:11">
      <c r="A11" s="71" t="s">
        <v>170</v>
      </c>
      <c r="B11" s="71" t="s">
        <v>173</v>
      </c>
      <c r="C11" s="71" t="s">
        <v>173</v>
      </c>
      <c r="D11" s="74" t="s">
        <v>176</v>
      </c>
      <c r="E11" s="75" t="s">
        <v>177</v>
      </c>
      <c r="F11" s="76">
        <v>405.63</v>
      </c>
      <c r="G11" s="76">
        <v>405.63</v>
      </c>
      <c r="H11" s="76"/>
      <c r="I11" s="76"/>
      <c r="J11" s="75"/>
      <c r="K11" s="75"/>
    </row>
    <row r="12" ht="22.4" customHeight="1" spans="1:11">
      <c r="A12" s="71" t="s">
        <v>170</v>
      </c>
      <c r="B12" s="71" t="s">
        <v>173</v>
      </c>
      <c r="C12" s="71" t="s">
        <v>178</v>
      </c>
      <c r="D12" s="74" t="s">
        <v>179</v>
      </c>
      <c r="E12" s="75" t="s">
        <v>180</v>
      </c>
      <c r="F12" s="76">
        <v>24</v>
      </c>
      <c r="G12" s="76"/>
      <c r="H12" s="76">
        <v>24</v>
      </c>
      <c r="I12" s="76"/>
      <c r="J12" s="75"/>
      <c r="K12" s="75"/>
    </row>
    <row r="13" ht="19.8" customHeight="1" spans="1:11">
      <c r="A13" s="71" t="s">
        <v>170</v>
      </c>
      <c r="B13" s="71" t="s">
        <v>181</v>
      </c>
      <c r="C13" s="72"/>
      <c r="D13" s="74" t="s">
        <v>182</v>
      </c>
      <c r="E13" s="75" t="s">
        <v>183</v>
      </c>
      <c r="F13" s="76">
        <v>42.26</v>
      </c>
      <c r="G13" s="67">
        <v>42.26</v>
      </c>
      <c r="H13" s="67"/>
      <c r="I13" s="67"/>
      <c r="J13" s="75"/>
      <c r="K13" s="75"/>
    </row>
    <row r="14" ht="22.4" customHeight="1" spans="1:11">
      <c r="A14" s="71" t="s">
        <v>170</v>
      </c>
      <c r="B14" s="71" t="s">
        <v>181</v>
      </c>
      <c r="C14" s="71" t="s">
        <v>181</v>
      </c>
      <c r="D14" s="74" t="s">
        <v>184</v>
      </c>
      <c r="E14" s="75" t="s">
        <v>185</v>
      </c>
      <c r="F14" s="76">
        <v>42.26</v>
      </c>
      <c r="G14" s="76">
        <v>42.26</v>
      </c>
      <c r="H14" s="76"/>
      <c r="I14" s="76"/>
      <c r="J14" s="75"/>
      <c r="K14" s="75"/>
    </row>
    <row r="15" ht="19.8" customHeight="1" spans="1:11">
      <c r="A15" s="71" t="s">
        <v>170</v>
      </c>
      <c r="B15" s="71" t="s">
        <v>186</v>
      </c>
      <c r="C15" s="72"/>
      <c r="D15" s="74" t="s">
        <v>187</v>
      </c>
      <c r="E15" s="75" t="s">
        <v>188</v>
      </c>
      <c r="F15" s="76">
        <v>2057</v>
      </c>
      <c r="G15" s="67"/>
      <c r="H15" s="67">
        <v>2057</v>
      </c>
      <c r="I15" s="67"/>
      <c r="J15" s="75"/>
      <c r="K15" s="75"/>
    </row>
    <row r="16" ht="19.8" customHeight="1" spans="1:11">
      <c r="A16" s="71" t="s">
        <v>170</v>
      </c>
      <c r="B16" s="71" t="s">
        <v>186</v>
      </c>
      <c r="C16" s="71" t="s">
        <v>178</v>
      </c>
      <c r="D16" s="74" t="s">
        <v>189</v>
      </c>
      <c r="E16" s="75" t="s">
        <v>190</v>
      </c>
      <c r="F16" s="76">
        <v>2057</v>
      </c>
      <c r="G16" s="76"/>
      <c r="H16" s="76">
        <v>2057</v>
      </c>
      <c r="I16" s="76"/>
      <c r="J16" s="75"/>
      <c r="K16" s="75"/>
    </row>
    <row r="17" ht="19.8" customHeight="1" spans="1:11">
      <c r="A17" s="71" t="s">
        <v>170</v>
      </c>
      <c r="B17" s="71" t="s">
        <v>191</v>
      </c>
      <c r="C17" s="72"/>
      <c r="D17" s="74" t="s">
        <v>192</v>
      </c>
      <c r="E17" s="75" t="s">
        <v>193</v>
      </c>
      <c r="F17" s="76">
        <v>4.98</v>
      </c>
      <c r="G17" s="67">
        <v>4.98</v>
      </c>
      <c r="H17" s="67"/>
      <c r="I17" s="67"/>
      <c r="J17" s="75"/>
      <c r="K17" s="75"/>
    </row>
    <row r="18" ht="19.8" customHeight="1" spans="1:11">
      <c r="A18" s="71" t="s">
        <v>170</v>
      </c>
      <c r="B18" s="71" t="s">
        <v>191</v>
      </c>
      <c r="C18" s="71" t="s">
        <v>178</v>
      </c>
      <c r="D18" s="74" t="s">
        <v>194</v>
      </c>
      <c r="E18" s="75" t="s">
        <v>195</v>
      </c>
      <c r="F18" s="76">
        <v>4.98</v>
      </c>
      <c r="G18" s="76">
        <v>4.98</v>
      </c>
      <c r="H18" s="76"/>
      <c r="I18" s="76"/>
      <c r="J18" s="75"/>
      <c r="K18" s="75"/>
    </row>
    <row r="19" ht="19.8" customHeight="1" spans="1:11">
      <c r="A19" s="71" t="s">
        <v>170</v>
      </c>
      <c r="B19" s="71" t="s">
        <v>196</v>
      </c>
      <c r="C19" s="72"/>
      <c r="D19" s="74" t="s">
        <v>197</v>
      </c>
      <c r="E19" s="75" t="s">
        <v>198</v>
      </c>
      <c r="F19" s="76">
        <v>2.38</v>
      </c>
      <c r="G19" s="67">
        <v>2.38</v>
      </c>
      <c r="H19" s="67"/>
      <c r="I19" s="67"/>
      <c r="J19" s="75"/>
      <c r="K19" s="75"/>
    </row>
    <row r="20" ht="19.8" customHeight="1" spans="1:11">
      <c r="A20" s="71" t="s">
        <v>170</v>
      </c>
      <c r="B20" s="71" t="s">
        <v>196</v>
      </c>
      <c r="C20" s="71" t="s">
        <v>199</v>
      </c>
      <c r="D20" s="74" t="s">
        <v>200</v>
      </c>
      <c r="E20" s="75" t="s">
        <v>201</v>
      </c>
      <c r="F20" s="76">
        <v>2.38</v>
      </c>
      <c r="G20" s="76">
        <v>2.38</v>
      </c>
      <c r="H20" s="76"/>
      <c r="I20" s="76"/>
      <c r="J20" s="75"/>
      <c r="K20" s="75"/>
    </row>
    <row r="21" ht="20.7" customHeight="1" spans="1:11">
      <c r="A21" s="71" t="s">
        <v>202</v>
      </c>
      <c r="B21" s="72"/>
      <c r="C21" s="72"/>
      <c r="D21" s="69" t="s">
        <v>203</v>
      </c>
      <c r="E21" s="73" t="s">
        <v>204</v>
      </c>
      <c r="F21" s="70">
        <v>22.45</v>
      </c>
      <c r="G21" s="67">
        <v>22.45</v>
      </c>
      <c r="H21" s="67"/>
      <c r="I21" s="67"/>
      <c r="J21" s="73"/>
      <c r="K21" s="73"/>
    </row>
    <row r="22" ht="19.8" customHeight="1" spans="1:11">
      <c r="A22" s="71" t="s">
        <v>202</v>
      </c>
      <c r="B22" s="71" t="s">
        <v>191</v>
      </c>
      <c r="C22" s="72"/>
      <c r="D22" s="74" t="s">
        <v>205</v>
      </c>
      <c r="E22" s="75" t="s">
        <v>206</v>
      </c>
      <c r="F22" s="76">
        <v>22.45</v>
      </c>
      <c r="G22" s="67">
        <v>22.45</v>
      </c>
      <c r="H22" s="67"/>
      <c r="I22" s="67"/>
      <c r="J22" s="75"/>
      <c r="K22" s="75"/>
    </row>
    <row r="23" ht="19.8" customHeight="1" spans="1:11">
      <c r="A23" s="71" t="s">
        <v>202</v>
      </c>
      <c r="B23" s="71" t="s">
        <v>191</v>
      </c>
      <c r="C23" s="71" t="s">
        <v>173</v>
      </c>
      <c r="D23" s="74" t="s">
        <v>207</v>
      </c>
      <c r="E23" s="75" t="s">
        <v>208</v>
      </c>
      <c r="F23" s="76">
        <v>22.45</v>
      </c>
      <c r="G23" s="76">
        <v>22.45</v>
      </c>
      <c r="H23" s="76"/>
      <c r="I23" s="76"/>
      <c r="J23" s="75"/>
      <c r="K23" s="75"/>
    </row>
    <row r="24" ht="20.7" customHeight="1" spans="1:11">
      <c r="A24" s="71" t="s">
        <v>209</v>
      </c>
      <c r="B24" s="72"/>
      <c r="C24" s="72"/>
      <c r="D24" s="69" t="s">
        <v>210</v>
      </c>
      <c r="E24" s="73" t="s">
        <v>211</v>
      </c>
      <c r="F24" s="70">
        <v>42.17</v>
      </c>
      <c r="G24" s="67">
        <v>42.17</v>
      </c>
      <c r="H24" s="67"/>
      <c r="I24" s="67"/>
      <c r="J24" s="73"/>
      <c r="K24" s="73"/>
    </row>
    <row r="25" ht="19.8" customHeight="1" spans="1:11">
      <c r="A25" s="71" t="s">
        <v>209</v>
      </c>
      <c r="B25" s="71" t="s">
        <v>199</v>
      </c>
      <c r="C25" s="72"/>
      <c r="D25" s="74" t="s">
        <v>212</v>
      </c>
      <c r="E25" s="75" t="s">
        <v>213</v>
      </c>
      <c r="F25" s="76">
        <v>42.17</v>
      </c>
      <c r="G25" s="67">
        <v>42.17</v>
      </c>
      <c r="H25" s="67"/>
      <c r="I25" s="67"/>
      <c r="J25" s="75"/>
      <c r="K25" s="75"/>
    </row>
    <row r="26" ht="19.8" customHeight="1" spans="1:11">
      <c r="A26" s="71" t="s">
        <v>209</v>
      </c>
      <c r="B26" s="71" t="s">
        <v>199</v>
      </c>
      <c r="C26" s="71" t="s">
        <v>173</v>
      </c>
      <c r="D26" s="74" t="s">
        <v>214</v>
      </c>
      <c r="E26" s="75" t="s">
        <v>215</v>
      </c>
      <c r="F26" s="76">
        <v>42.17</v>
      </c>
      <c r="G26" s="76">
        <v>42.17</v>
      </c>
      <c r="H26" s="76"/>
      <c r="I26" s="76"/>
      <c r="J26" s="75"/>
      <c r="K26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Q13" sqref="Q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0" t="s">
        <v>216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217</v>
      </c>
      <c r="E4" s="18" t="s">
        <v>218</v>
      </c>
      <c r="F4" s="18" t="s">
        <v>219</v>
      </c>
      <c r="G4" s="18" t="s">
        <v>220</v>
      </c>
      <c r="H4" s="18" t="s">
        <v>221</v>
      </c>
      <c r="I4" s="18" t="s">
        <v>222</v>
      </c>
      <c r="J4" s="18" t="s">
        <v>223</v>
      </c>
      <c r="K4" s="18" t="s">
        <v>224</v>
      </c>
      <c r="L4" s="18" t="s">
        <v>225</v>
      </c>
      <c r="M4" s="18" t="s">
        <v>226</v>
      </c>
      <c r="N4" s="18" t="s">
        <v>227</v>
      </c>
      <c r="O4" s="18" t="s">
        <v>228</v>
      </c>
      <c r="P4" s="18" t="s">
        <v>229</v>
      </c>
      <c r="Q4" s="18" t="s">
        <v>230</v>
      </c>
      <c r="R4" s="18" t="s">
        <v>231</v>
      </c>
      <c r="S4" s="18" t="s">
        <v>232</v>
      </c>
      <c r="T4" s="18" t="s">
        <v>233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7"/>
      <c r="B6" s="17"/>
      <c r="C6" s="17"/>
      <c r="D6" s="17"/>
      <c r="E6" s="17" t="s">
        <v>135</v>
      </c>
      <c r="F6" s="16">
        <f>F7</f>
        <v>2677.21</v>
      </c>
      <c r="G6" s="16">
        <f>G7</f>
        <v>502.79</v>
      </c>
      <c r="H6" s="16">
        <f>H7</f>
        <v>2174.42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153</v>
      </c>
      <c r="E7" s="15" t="s">
        <v>154</v>
      </c>
      <c r="F7" s="16">
        <f>F8</f>
        <v>2677.21</v>
      </c>
      <c r="G7" s="16">
        <f>G8</f>
        <v>502.79</v>
      </c>
      <c r="H7" s="16">
        <f>H8</f>
        <v>2174.42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7"/>
      <c r="B8" s="27"/>
      <c r="C8" s="27"/>
      <c r="D8" s="25" t="s">
        <v>155</v>
      </c>
      <c r="E8" s="25" t="s">
        <v>156</v>
      </c>
      <c r="F8" s="62">
        <f t="shared" ref="F8:F18" si="0">G8+H8</f>
        <v>2677.21</v>
      </c>
      <c r="G8" s="16">
        <f>SUM(G9:G18)</f>
        <v>502.79</v>
      </c>
      <c r="H8" s="16">
        <f>SUM(H9:H18)</f>
        <v>2174.42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8" t="s">
        <v>170</v>
      </c>
      <c r="B9" s="28" t="s">
        <v>173</v>
      </c>
      <c r="C9" s="28" t="s">
        <v>173</v>
      </c>
      <c r="D9" s="22" t="s">
        <v>234</v>
      </c>
      <c r="E9" s="29" t="s">
        <v>235</v>
      </c>
      <c r="F9" s="30">
        <f t="shared" si="0"/>
        <v>475.69</v>
      </c>
      <c r="G9" s="30">
        <v>385.17</v>
      </c>
      <c r="H9" s="30">
        <f>69.52+21</f>
        <v>90.52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2.8" customHeight="1" spans="1:20">
      <c r="A10" s="28" t="s">
        <v>170</v>
      </c>
      <c r="B10" s="28" t="s">
        <v>173</v>
      </c>
      <c r="C10" s="28" t="s">
        <v>178</v>
      </c>
      <c r="D10" s="22" t="s">
        <v>234</v>
      </c>
      <c r="E10" s="29" t="s">
        <v>236</v>
      </c>
      <c r="F10" s="30">
        <f t="shared" si="0"/>
        <v>0.9</v>
      </c>
      <c r="G10" s="30"/>
      <c r="H10" s="30">
        <v>0.9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2.8" customHeight="1" spans="1:20">
      <c r="A11" s="28" t="s">
        <v>170</v>
      </c>
      <c r="B11" s="28" t="s">
        <v>181</v>
      </c>
      <c r="C11" s="28" t="s">
        <v>181</v>
      </c>
      <c r="D11" s="22" t="s">
        <v>234</v>
      </c>
      <c r="E11" s="29" t="s">
        <v>237</v>
      </c>
      <c r="F11" s="30">
        <f t="shared" si="0"/>
        <v>44.5</v>
      </c>
      <c r="G11" s="30">
        <v>44.5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2.8" customHeight="1" spans="1:20">
      <c r="A12" s="28" t="s">
        <v>170</v>
      </c>
      <c r="B12" s="28" t="s">
        <v>181</v>
      </c>
      <c r="C12" s="85" t="s">
        <v>238</v>
      </c>
      <c r="D12" s="22" t="s">
        <v>234</v>
      </c>
      <c r="E12" s="29" t="s">
        <v>239</v>
      </c>
      <c r="F12" s="30">
        <f t="shared" si="0"/>
        <v>4.46</v>
      </c>
      <c r="G12" s="30">
        <v>4.46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2.8" customHeight="1" spans="1:20">
      <c r="A13" s="28">
        <v>208</v>
      </c>
      <c r="B13" s="85" t="s">
        <v>186</v>
      </c>
      <c r="C13" s="28">
        <v>11</v>
      </c>
      <c r="D13" s="22" t="s">
        <v>234</v>
      </c>
      <c r="E13" s="29" t="s">
        <v>240</v>
      </c>
      <c r="F13" s="30">
        <f t="shared" si="0"/>
        <v>380</v>
      </c>
      <c r="G13" s="30"/>
      <c r="H13" s="30">
        <v>380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63"/>
    </row>
    <row r="14" ht="22.8" customHeight="1" spans="1:20">
      <c r="A14" s="28" t="s">
        <v>170</v>
      </c>
      <c r="B14" s="28" t="s">
        <v>186</v>
      </c>
      <c r="C14" s="28" t="s">
        <v>178</v>
      </c>
      <c r="D14" s="22" t="s">
        <v>234</v>
      </c>
      <c r="E14" s="29" t="s">
        <v>241</v>
      </c>
      <c r="F14" s="30">
        <f t="shared" si="0"/>
        <v>1703</v>
      </c>
      <c r="G14" s="30"/>
      <c r="H14" s="30">
        <v>1703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64"/>
    </row>
    <row r="15" ht="22.8" customHeight="1" spans="1:20">
      <c r="A15" s="28" t="s">
        <v>170</v>
      </c>
      <c r="B15" s="28" t="s">
        <v>196</v>
      </c>
      <c r="C15" s="85" t="s">
        <v>173</v>
      </c>
      <c r="D15" s="22" t="s">
        <v>234</v>
      </c>
      <c r="E15" s="29" t="s">
        <v>242</v>
      </c>
      <c r="F15" s="30">
        <f t="shared" si="0"/>
        <v>1.95</v>
      </c>
      <c r="G15" s="30">
        <v>1.95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2.8" customHeight="1" spans="1:20">
      <c r="A16" s="28" t="s">
        <v>170</v>
      </c>
      <c r="B16" s="28" t="s">
        <v>196</v>
      </c>
      <c r="C16" s="28" t="s">
        <v>199</v>
      </c>
      <c r="D16" s="22" t="s">
        <v>234</v>
      </c>
      <c r="E16" s="29" t="s">
        <v>243</v>
      </c>
      <c r="F16" s="30">
        <f t="shared" si="0"/>
        <v>2.5</v>
      </c>
      <c r="G16" s="30">
        <v>2.5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2.8" customHeight="1" spans="1:20">
      <c r="A17" s="28" t="s">
        <v>202</v>
      </c>
      <c r="B17" s="28" t="s">
        <v>191</v>
      </c>
      <c r="C17" s="28" t="s">
        <v>173</v>
      </c>
      <c r="D17" s="22" t="s">
        <v>234</v>
      </c>
      <c r="E17" s="29" t="s">
        <v>244</v>
      </c>
      <c r="F17" s="30">
        <f t="shared" si="0"/>
        <v>23.64</v>
      </c>
      <c r="G17" s="30">
        <v>23.64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2.8" customHeight="1" spans="1:20">
      <c r="A18" s="28" t="s">
        <v>209</v>
      </c>
      <c r="B18" s="28" t="s">
        <v>199</v>
      </c>
      <c r="C18" s="28" t="s">
        <v>173</v>
      </c>
      <c r="D18" s="22" t="s">
        <v>234</v>
      </c>
      <c r="E18" s="29" t="s">
        <v>245</v>
      </c>
      <c r="F18" s="30">
        <f t="shared" si="0"/>
        <v>40.57</v>
      </c>
      <c r="G18" s="30">
        <v>40.57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workbookViewId="0">
      <selection activeCell="I6" sqref="I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0" t="s">
        <v>246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217</v>
      </c>
      <c r="E4" s="18" t="s">
        <v>218</v>
      </c>
      <c r="F4" s="18" t="s">
        <v>247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135</v>
      </c>
      <c r="H5" s="18" t="s">
        <v>248</v>
      </c>
      <c r="I5" s="18" t="s">
        <v>249</v>
      </c>
      <c r="J5" s="18" t="s">
        <v>228</v>
      </c>
      <c r="K5" s="18" t="s">
        <v>135</v>
      </c>
      <c r="L5" s="18" t="s">
        <v>250</v>
      </c>
      <c r="M5" s="18" t="s">
        <v>251</v>
      </c>
      <c r="N5" s="18" t="s">
        <v>252</v>
      </c>
      <c r="O5" s="18" t="s">
        <v>230</v>
      </c>
      <c r="P5" s="18" t="s">
        <v>253</v>
      </c>
      <c r="Q5" s="18" t="s">
        <v>254</v>
      </c>
      <c r="R5" s="18" t="s">
        <v>255</v>
      </c>
      <c r="S5" s="18" t="s">
        <v>226</v>
      </c>
      <c r="T5" s="18" t="s">
        <v>229</v>
      </c>
      <c r="U5" s="18" t="s">
        <v>233</v>
      </c>
    </row>
    <row r="6" ht="22.8" customHeight="1" spans="1:21">
      <c r="A6" s="17"/>
      <c r="B6" s="17"/>
      <c r="C6" s="17"/>
      <c r="D6" s="17"/>
      <c r="E6" s="17" t="s">
        <v>135</v>
      </c>
      <c r="F6" s="32">
        <f>G6+K6</f>
        <v>2677.21</v>
      </c>
      <c r="G6" s="16">
        <f>H6+I6</f>
        <v>572.31</v>
      </c>
      <c r="H6" s="16">
        <f t="shared" ref="H6:M6" si="0">H7</f>
        <v>502.79</v>
      </c>
      <c r="I6" s="16">
        <f t="shared" si="0"/>
        <v>69.52</v>
      </c>
      <c r="J6" s="16"/>
      <c r="K6" s="16">
        <f t="shared" si="0"/>
        <v>2104.9</v>
      </c>
      <c r="L6" s="16">
        <f t="shared" si="0"/>
        <v>0.9</v>
      </c>
      <c r="M6" s="16">
        <f t="shared" si="0"/>
        <v>2104</v>
      </c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153</v>
      </c>
      <c r="E7" s="15" t="s">
        <v>154</v>
      </c>
      <c r="F7" s="32">
        <f>G7+K7</f>
        <v>2677.21</v>
      </c>
      <c r="G7" s="16">
        <f>H7+I7</f>
        <v>572.31</v>
      </c>
      <c r="H7" s="16">
        <f t="shared" ref="H7:M7" si="1">H8</f>
        <v>502.79</v>
      </c>
      <c r="I7" s="16">
        <f t="shared" si="1"/>
        <v>69.52</v>
      </c>
      <c r="J7" s="16"/>
      <c r="K7" s="16">
        <f t="shared" si="1"/>
        <v>2104.9</v>
      </c>
      <c r="L7" s="16">
        <f t="shared" si="1"/>
        <v>0.9</v>
      </c>
      <c r="M7" s="16">
        <f t="shared" si="1"/>
        <v>2104</v>
      </c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7"/>
      <c r="B8" s="27"/>
      <c r="C8" s="27"/>
      <c r="D8" s="25" t="s">
        <v>155</v>
      </c>
      <c r="E8" s="25" t="s">
        <v>156</v>
      </c>
      <c r="F8" s="32">
        <f>G8+K8</f>
        <v>2677.21</v>
      </c>
      <c r="G8" s="16">
        <f>H8+I8</f>
        <v>572.31</v>
      </c>
      <c r="H8" s="16">
        <f>SUM(H9:H18)</f>
        <v>502.79</v>
      </c>
      <c r="I8" s="16">
        <f>SUM(I9:I18)</f>
        <v>69.52</v>
      </c>
      <c r="J8" s="16"/>
      <c r="K8" s="16">
        <f>L8+M8</f>
        <v>2104.9</v>
      </c>
      <c r="L8" s="16">
        <f>SUM(L9:L18)</f>
        <v>0.9</v>
      </c>
      <c r="M8" s="16">
        <f>SUM(M9:M18)</f>
        <v>2104</v>
      </c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28" t="s">
        <v>170</v>
      </c>
      <c r="B9" s="28" t="s">
        <v>173</v>
      </c>
      <c r="C9" s="28" t="s">
        <v>173</v>
      </c>
      <c r="D9" s="22" t="s">
        <v>234</v>
      </c>
      <c r="E9" s="29" t="s">
        <v>235</v>
      </c>
      <c r="F9" s="32">
        <f t="shared" ref="F9:F19" si="2">G9+K9</f>
        <v>475.69</v>
      </c>
      <c r="G9" s="16">
        <f t="shared" ref="G9:G19" si="3">H9+I9</f>
        <v>454.69</v>
      </c>
      <c r="H9" s="47">
        <v>385.17</v>
      </c>
      <c r="I9" s="47">
        <v>69.52</v>
      </c>
      <c r="J9" s="6"/>
      <c r="K9" s="16">
        <f t="shared" ref="K9:K19" si="4">L9+M9</f>
        <v>21</v>
      </c>
      <c r="L9" s="6"/>
      <c r="M9" s="6">
        <v>21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8" t="s">
        <v>170</v>
      </c>
      <c r="B10" s="28" t="s">
        <v>173</v>
      </c>
      <c r="C10" s="28" t="s">
        <v>178</v>
      </c>
      <c r="D10" s="22" t="s">
        <v>234</v>
      </c>
      <c r="E10" s="29" t="s">
        <v>236</v>
      </c>
      <c r="F10" s="32">
        <f t="shared" si="2"/>
        <v>0.9</v>
      </c>
      <c r="G10" s="16">
        <f t="shared" si="3"/>
        <v>0</v>
      </c>
      <c r="H10" s="6"/>
      <c r="J10" s="6"/>
      <c r="K10" s="16">
        <f t="shared" si="4"/>
        <v>0.9</v>
      </c>
      <c r="L10" s="6">
        <v>0.9</v>
      </c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8" t="s">
        <v>170</v>
      </c>
      <c r="B11" s="28" t="s">
        <v>181</v>
      </c>
      <c r="C11" s="28" t="s">
        <v>181</v>
      </c>
      <c r="D11" s="22" t="s">
        <v>234</v>
      </c>
      <c r="E11" s="29" t="s">
        <v>237</v>
      </c>
      <c r="F11" s="32">
        <f t="shared" si="2"/>
        <v>44.5</v>
      </c>
      <c r="G11" s="16">
        <f t="shared" si="3"/>
        <v>44.5</v>
      </c>
      <c r="H11" s="6">
        <v>44.5</v>
      </c>
      <c r="I11" s="6"/>
      <c r="J11" s="6"/>
      <c r="K11" s="16">
        <f t="shared" si="4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8" t="s">
        <v>170</v>
      </c>
      <c r="B12" s="28" t="s">
        <v>181</v>
      </c>
      <c r="C12" s="85" t="s">
        <v>238</v>
      </c>
      <c r="D12" s="22" t="s">
        <v>234</v>
      </c>
      <c r="E12" s="29" t="s">
        <v>239</v>
      </c>
      <c r="F12" s="32">
        <f t="shared" si="2"/>
        <v>4.46</v>
      </c>
      <c r="G12" s="16">
        <f t="shared" si="3"/>
        <v>4.46</v>
      </c>
      <c r="H12" s="6">
        <v>4.46</v>
      </c>
      <c r="I12" s="6"/>
      <c r="J12" s="6"/>
      <c r="K12" s="16">
        <f t="shared" si="4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8">
        <v>208</v>
      </c>
      <c r="B13" s="85" t="s">
        <v>186</v>
      </c>
      <c r="C13" s="28">
        <v>11</v>
      </c>
      <c r="D13" s="22" t="s">
        <v>234</v>
      </c>
      <c r="E13" s="29" t="s">
        <v>240</v>
      </c>
      <c r="F13" s="32">
        <f t="shared" si="2"/>
        <v>380</v>
      </c>
      <c r="G13" s="16">
        <f t="shared" si="3"/>
        <v>0</v>
      </c>
      <c r="H13" s="6"/>
      <c r="I13" s="6"/>
      <c r="J13" s="6"/>
      <c r="K13" s="16">
        <f t="shared" si="4"/>
        <v>380</v>
      </c>
      <c r="L13" s="6"/>
      <c r="M13" s="6">
        <v>380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8" t="s">
        <v>170</v>
      </c>
      <c r="B14" s="28" t="s">
        <v>186</v>
      </c>
      <c r="C14" s="28" t="s">
        <v>178</v>
      </c>
      <c r="D14" s="22" t="s">
        <v>234</v>
      </c>
      <c r="E14" s="29" t="s">
        <v>241</v>
      </c>
      <c r="F14" s="32">
        <f t="shared" si="2"/>
        <v>1703</v>
      </c>
      <c r="G14" s="16">
        <f t="shared" si="3"/>
        <v>0</v>
      </c>
      <c r="H14" s="6"/>
      <c r="I14" s="6"/>
      <c r="J14" s="6"/>
      <c r="K14" s="16">
        <f t="shared" si="4"/>
        <v>1703</v>
      </c>
      <c r="L14" s="6"/>
      <c r="M14" s="6">
        <v>1703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8" t="s">
        <v>170</v>
      </c>
      <c r="B15" s="28" t="s">
        <v>196</v>
      </c>
      <c r="C15" s="85" t="s">
        <v>173</v>
      </c>
      <c r="D15" s="22" t="s">
        <v>234</v>
      </c>
      <c r="E15" s="29" t="s">
        <v>242</v>
      </c>
      <c r="F15" s="32">
        <f t="shared" si="2"/>
        <v>1.95</v>
      </c>
      <c r="G15" s="16">
        <f t="shared" si="3"/>
        <v>1.95</v>
      </c>
      <c r="H15" s="6">
        <v>1.95</v>
      </c>
      <c r="I15" s="6"/>
      <c r="J15" s="6"/>
      <c r="K15" s="16">
        <f t="shared" si="4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5" spans="1:21">
      <c r="A16" s="29" t="s">
        <v>170</v>
      </c>
      <c r="B16" s="29" t="s">
        <v>196</v>
      </c>
      <c r="C16" s="29" t="s">
        <v>199</v>
      </c>
      <c r="D16" s="29" t="s">
        <v>234</v>
      </c>
      <c r="E16" s="29" t="s">
        <v>243</v>
      </c>
      <c r="F16" s="32">
        <f t="shared" si="2"/>
        <v>2.5</v>
      </c>
      <c r="G16" s="16">
        <f t="shared" si="3"/>
        <v>2.5</v>
      </c>
      <c r="H16" s="29">
        <v>2.5</v>
      </c>
      <c r="I16" s="29"/>
      <c r="J16" s="29"/>
      <c r="K16" s="16">
        <f t="shared" si="4"/>
        <v>0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ht="19.5" spans="1:21">
      <c r="A17" s="29" t="s">
        <v>202</v>
      </c>
      <c r="B17" s="29" t="s">
        <v>191</v>
      </c>
      <c r="C17" s="29" t="s">
        <v>173</v>
      </c>
      <c r="D17" s="29" t="s">
        <v>234</v>
      </c>
      <c r="E17" s="29" t="s">
        <v>244</v>
      </c>
      <c r="F17" s="32">
        <f t="shared" si="2"/>
        <v>23.64</v>
      </c>
      <c r="G17" s="16">
        <f t="shared" si="3"/>
        <v>23.64</v>
      </c>
      <c r="H17" s="29">
        <v>23.64</v>
      </c>
      <c r="I17" s="29"/>
      <c r="J17" s="29"/>
      <c r="K17" s="16">
        <f t="shared" si="4"/>
        <v>0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ht="19.5" spans="1:21">
      <c r="A18" s="29" t="s">
        <v>209</v>
      </c>
      <c r="B18" s="29" t="s">
        <v>199</v>
      </c>
      <c r="C18" s="29" t="s">
        <v>173</v>
      </c>
      <c r="D18" s="29" t="s">
        <v>234</v>
      </c>
      <c r="E18" s="29" t="s">
        <v>245</v>
      </c>
      <c r="F18" s="32">
        <f t="shared" si="2"/>
        <v>40.57</v>
      </c>
      <c r="G18" s="16">
        <f t="shared" si="3"/>
        <v>40.57</v>
      </c>
      <c r="H18" s="29">
        <v>40.57</v>
      </c>
      <c r="I18" s="29"/>
      <c r="J18" s="29"/>
      <c r="K18" s="16">
        <f t="shared" si="4"/>
        <v>0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E29" sqref="E2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20" t="s">
        <v>256</v>
      </c>
    </row>
    <row r="2" ht="31.9" customHeight="1" spans="1:4">
      <c r="A2" s="21" t="s">
        <v>12</v>
      </c>
      <c r="B2" s="21"/>
      <c r="C2" s="21"/>
      <c r="D2" s="21"/>
    </row>
    <row r="3" ht="18.95" customHeight="1" spans="1:4">
      <c r="A3" s="13" t="s">
        <v>31</v>
      </c>
      <c r="B3" s="13"/>
      <c r="C3" s="13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7" t="s">
        <v>257</v>
      </c>
      <c r="B6" s="16">
        <f>B7+B12</f>
        <v>2677.21</v>
      </c>
      <c r="C6" s="17" t="s">
        <v>258</v>
      </c>
      <c r="D6" s="32">
        <f>D14+D16+D26</f>
        <v>2677.21</v>
      </c>
    </row>
    <row r="7" ht="20.2" customHeight="1" spans="1:4">
      <c r="A7" s="5" t="s">
        <v>259</v>
      </c>
      <c r="B7" s="6">
        <f>B8+B9</f>
        <v>593.31</v>
      </c>
      <c r="C7" s="5" t="s">
        <v>41</v>
      </c>
      <c r="D7" s="26"/>
    </row>
    <row r="8" ht="20.2" customHeight="1" spans="1:4">
      <c r="A8" s="5" t="s">
        <v>260</v>
      </c>
      <c r="B8" s="6">
        <f>593.31-5</f>
        <v>588.31</v>
      </c>
      <c r="C8" s="5" t="s">
        <v>45</v>
      </c>
      <c r="D8" s="26"/>
    </row>
    <row r="9" ht="31.05" customHeight="1" spans="1:4">
      <c r="A9" s="5" t="s">
        <v>48</v>
      </c>
      <c r="B9" s="6">
        <v>5</v>
      </c>
      <c r="C9" s="5" t="s">
        <v>49</v>
      </c>
      <c r="D9" s="26"/>
    </row>
    <row r="10" ht="20.2" customHeight="1" spans="1:4">
      <c r="A10" s="5" t="s">
        <v>261</v>
      </c>
      <c r="B10" s="6"/>
      <c r="C10" s="5" t="s">
        <v>53</v>
      </c>
      <c r="D10" s="26"/>
    </row>
    <row r="11" ht="20.2" customHeight="1" spans="1:4">
      <c r="A11" s="5" t="s">
        <v>262</v>
      </c>
      <c r="B11" s="6"/>
      <c r="C11" s="5" t="s">
        <v>57</v>
      </c>
      <c r="D11" s="26"/>
    </row>
    <row r="12" ht="20.2" customHeight="1" spans="1:4">
      <c r="A12" s="5" t="s">
        <v>263</v>
      </c>
      <c r="B12" s="6">
        <v>2083.9</v>
      </c>
      <c r="C12" s="5" t="s">
        <v>61</v>
      </c>
      <c r="D12" s="26"/>
    </row>
    <row r="13" ht="20.2" customHeight="1" spans="1:4">
      <c r="A13" s="17" t="s">
        <v>264</v>
      </c>
      <c r="B13" s="16"/>
      <c r="C13" s="5" t="s">
        <v>65</v>
      </c>
      <c r="D13" s="26"/>
    </row>
    <row r="14" ht="20.2" customHeight="1" spans="1:4">
      <c r="A14" s="5" t="s">
        <v>259</v>
      </c>
      <c r="B14" s="6"/>
      <c r="C14" s="5" t="s">
        <v>69</v>
      </c>
      <c r="D14" s="26">
        <v>2613</v>
      </c>
    </row>
    <row r="15" ht="20.2" customHeight="1" spans="1:4">
      <c r="A15" s="5" t="s">
        <v>261</v>
      </c>
      <c r="B15" s="6"/>
      <c r="C15" s="5" t="s">
        <v>73</v>
      </c>
      <c r="D15" s="26"/>
    </row>
    <row r="16" ht="20.2" customHeight="1" spans="1:4">
      <c r="A16" s="5" t="s">
        <v>262</v>
      </c>
      <c r="B16" s="6"/>
      <c r="C16" s="5" t="s">
        <v>77</v>
      </c>
      <c r="D16" s="26">
        <v>23.64</v>
      </c>
    </row>
    <row r="17" ht="20.2" customHeight="1" spans="1:4">
      <c r="A17" s="5" t="s">
        <v>265</v>
      </c>
      <c r="B17" s="6"/>
      <c r="C17" s="5" t="s">
        <v>81</v>
      </c>
      <c r="D17" s="26"/>
    </row>
    <row r="18" ht="20.2" customHeight="1" spans="1:4">
      <c r="A18" s="5"/>
      <c r="B18" s="6"/>
      <c r="C18" s="5" t="s">
        <v>85</v>
      </c>
      <c r="D18" s="26"/>
    </row>
    <row r="19" ht="20.2" customHeight="1" spans="1:4">
      <c r="A19" s="5"/>
      <c r="B19" s="5"/>
      <c r="C19" s="5" t="s">
        <v>89</v>
      </c>
      <c r="D19" s="26"/>
    </row>
    <row r="20" ht="20.2" customHeight="1" spans="1:4">
      <c r="A20" s="5"/>
      <c r="B20" s="5"/>
      <c r="C20" s="5" t="s">
        <v>93</v>
      </c>
      <c r="D20" s="26"/>
    </row>
    <row r="21" ht="20.2" customHeight="1" spans="1:4">
      <c r="A21" s="5"/>
      <c r="B21" s="5"/>
      <c r="C21" s="5" t="s">
        <v>97</v>
      </c>
      <c r="D21" s="26"/>
    </row>
    <row r="22" ht="20.2" customHeight="1" spans="1:4">
      <c r="A22" s="5"/>
      <c r="B22" s="5"/>
      <c r="C22" s="5" t="s">
        <v>100</v>
      </c>
      <c r="D22" s="26"/>
    </row>
    <row r="23" ht="20.2" customHeight="1" spans="1:4">
      <c r="A23" s="5"/>
      <c r="B23" s="5"/>
      <c r="C23" s="5" t="s">
        <v>103</v>
      </c>
      <c r="D23" s="26"/>
    </row>
    <row r="24" ht="20.2" customHeight="1" spans="1:4">
      <c r="A24" s="5"/>
      <c r="B24" s="5"/>
      <c r="C24" s="5" t="s">
        <v>105</v>
      </c>
      <c r="D24" s="26"/>
    </row>
    <row r="25" ht="20.2" customHeight="1" spans="1:4">
      <c r="A25" s="5"/>
      <c r="B25" s="5"/>
      <c r="C25" s="5" t="s">
        <v>107</v>
      </c>
      <c r="D25" s="26"/>
    </row>
    <row r="26" ht="20.2" customHeight="1" spans="1:4">
      <c r="A26" s="5"/>
      <c r="B26" s="5"/>
      <c r="C26" s="5" t="s">
        <v>109</v>
      </c>
      <c r="D26" s="26">
        <v>40.57</v>
      </c>
    </row>
    <row r="27" ht="20.2" customHeight="1" spans="1:4">
      <c r="A27" s="5"/>
      <c r="B27" s="5"/>
      <c r="C27" s="5" t="s">
        <v>111</v>
      </c>
      <c r="D27" s="26"/>
    </row>
    <row r="28" ht="20.2" customHeight="1" spans="1:4">
      <c r="A28" s="5"/>
      <c r="B28" s="5"/>
      <c r="C28" s="5" t="s">
        <v>113</v>
      </c>
      <c r="D28" s="26"/>
    </row>
    <row r="29" ht="20.2" customHeight="1" spans="1:4">
      <c r="A29" s="5"/>
      <c r="B29" s="5"/>
      <c r="C29" s="5" t="s">
        <v>115</v>
      </c>
      <c r="D29" s="26"/>
    </row>
    <row r="30" ht="20.2" customHeight="1" spans="1:4">
      <c r="A30" s="5"/>
      <c r="B30" s="5"/>
      <c r="C30" s="5" t="s">
        <v>117</v>
      </c>
      <c r="D30" s="26"/>
    </row>
    <row r="31" ht="20.2" customHeight="1" spans="1:4">
      <c r="A31" s="5"/>
      <c r="B31" s="5"/>
      <c r="C31" s="5" t="s">
        <v>119</v>
      </c>
      <c r="D31" s="26"/>
    </row>
    <row r="32" ht="20.2" customHeight="1" spans="1:4">
      <c r="A32" s="5"/>
      <c r="B32" s="5"/>
      <c r="C32" s="5" t="s">
        <v>121</v>
      </c>
      <c r="D32" s="26"/>
    </row>
    <row r="33" ht="20.2" customHeight="1" spans="1:4">
      <c r="A33" s="5"/>
      <c r="B33" s="5"/>
      <c r="C33" s="5" t="s">
        <v>123</v>
      </c>
      <c r="D33" s="26"/>
    </row>
    <row r="34" ht="20.2" customHeight="1" spans="1:4">
      <c r="A34" s="5"/>
      <c r="B34" s="5"/>
      <c r="C34" s="5" t="s">
        <v>124</v>
      </c>
      <c r="D34" s="26"/>
    </row>
    <row r="35" ht="20.2" customHeight="1" spans="1:4">
      <c r="A35" s="5"/>
      <c r="B35" s="5"/>
      <c r="C35" s="5" t="s">
        <v>125</v>
      </c>
      <c r="D35" s="26"/>
    </row>
    <row r="36" ht="20.2" customHeight="1" spans="1:4">
      <c r="A36" s="5"/>
      <c r="B36" s="5"/>
      <c r="C36" s="5" t="s">
        <v>126</v>
      </c>
      <c r="D36" s="26"/>
    </row>
    <row r="37" ht="20.2" customHeight="1" spans="1:4">
      <c r="A37" s="5"/>
      <c r="B37" s="5"/>
      <c r="C37" s="5"/>
      <c r="D37" s="5"/>
    </row>
    <row r="38" ht="20.2" customHeight="1" spans="1:4">
      <c r="A38" s="17"/>
      <c r="B38" s="17"/>
      <c r="C38" s="17" t="s">
        <v>266</v>
      </c>
      <c r="D38" s="16"/>
    </row>
    <row r="39" ht="20.2" customHeight="1" spans="1:4">
      <c r="A39" s="17"/>
      <c r="B39" s="17"/>
      <c r="C39" s="17"/>
      <c r="D39" s="17"/>
    </row>
    <row r="40" ht="20.2" customHeight="1" spans="1:4">
      <c r="A40" s="18" t="s">
        <v>267</v>
      </c>
      <c r="B40" s="16">
        <f>B6</f>
        <v>2677.21</v>
      </c>
      <c r="C40" s="18" t="s">
        <v>268</v>
      </c>
      <c r="D40" s="32">
        <f>D6</f>
        <v>2677.21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120" zoomScaleNormal="120"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20" t="s">
        <v>269</v>
      </c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137</v>
      </c>
      <c r="H5" s="4" t="s">
        <v>270</v>
      </c>
      <c r="I5" s="4"/>
      <c r="J5" s="4" t="s">
        <v>271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248</v>
      </c>
      <c r="I6" s="4" t="s">
        <v>228</v>
      </c>
      <c r="J6" s="4"/>
      <c r="K6" s="4"/>
    </row>
    <row r="7" ht="22.8" customHeight="1" spans="1:11">
      <c r="A7" s="5"/>
      <c r="B7" s="5"/>
      <c r="C7" s="5"/>
      <c r="D7" s="17"/>
      <c r="E7" s="17" t="s">
        <v>135</v>
      </c>
      <c r="F7" s="16"/>
      <c r="G7" s="16"/>
      <c r="H7" s="16"/>
      <c r="I7" s="16"/>
      <c r="J7" s="16"/>
      <c r="K7" s="16"/>
    </row>
    <row r="8" ht="22.8" customHeight="1" spans="1:11">
      <c r="A8" s="5"/>
      <c r="B8" s="5"/>
      <c r="C8" s="5"/>
      <c r="D8" s="15" t="s">
        <v>153</v>
      </c>
      <c r="E8" s="15" t="s">
        <v>154</v>
      </c>
      <c r="F8" s="16">
        <f t="shared" ref="F8:K8" si="0">F9</f>
        <v>2677.21</v>
      </c>
      <c r="G8" s="16">
        <f t="shared" si="0"/>
        <v>572.31</v>
      </c>
      <c r="H8" s="16">
        <f t="shared" si="0"/>
        <v>502.79</v>
      </c>
      <c r="I8" s="16">
        <f t="shared" si="0"/>
        <v>0</v>
      </c>
      <c r="J8" s="16">
        <f t="shared" si="0"/>
        <v>69.52</v>
      </c>
      <c r="K8" s="16">
        <f t="shared" si="0"/>
        <v>2104.9</v>
      </c>
    </row>
    <row r="9" ht="22.8" customHeight="1" spans="1:11">
      <c r="A9" s="5"/>
      <c r="B9" s="5"/>
      <c r="C9" s="5"/>
      <c r="D9" s="25" t="s">
        <v>155</v>
      </c>
      <c r="E9" s="25" t="s">
        <v>156</v>
      </c>
      <c r="F9" s="16">
        <f>F10+F23+F26</f>
        <v>2677.21</v>
      </c>
      <c r="G9" s="16">
        <f>G10+G23+G26</f>
        <v>572.31</v>
      </c>
      <c r="H9" s="16">
        <f>H10+H23+H26</f>
        <v>502.79</v>
      </c>
      <c r="I9" s="16"/>
      <c r="J9" s="16">
        <f>J10+J23+J26</f>
        <v>69.52</v>
      </c>
      <c r="K9" s="16">
        <f>K10+K23+K26</f>
        <v>2104.9</v>
      </c>
    </row>
    <row r="10" ht="22.8" customHeight="1" spans="1:11">
      <c r="A10" s="18" t="s">
        <v>170</v>
      </c>
      <c r="B10" s="18"/>
      <c r="C10" s="18"/>
      <c r="D10" s="17" t="s">
        <v>171</v>
      </c>
      <c r="E10" s="17" t="s">
        <v>172</v>
      </c>
      <c r="F10" s="16">
        <f>G10+K10</f>
        <v>2613</v>
      </c>
      <c r="G10" s="16">
        <f>H10+J10</f>
        <v>508.1</v>
      </c>
      <c r="H10" s="16">
        <f t="shared" ref="H10:K10" si="1">H11+H14+H17+H20</f>
        <v>438.58</v>
      </c>
      <c r="I10" s="16"/>
      <c r="J10" s="16">
        <f t="shared" si="1"/>
        <v>69.52</v>
      </c>
      <c r="K10" s="16">
        <f t="shared" si="1"/>
        <v>2104.9</v>
      </c>
    </row>
    <row r="11" ht="22.8" customHeight="1" spans="1:11">
      <c r="A11" s="18" t="s">
        <v>170</v>
      </c>
      <c r="B11" s="59" t="s">
        <v>173</v>
      </c>
      <c r="C11" s="18"/>
      <c r="D11" s="17" t="s">
        <v>272</v>
      </c>
      <c r="E11" s="17" t="s">
        <v>273</v>
      </c>
      <c r="F11" s="16">
        <f t="shared" ref="F11:F28" si="2">G11+K11</f>
        <v>476.59</v>
      </c>
      <c r="G11" s="16">
        <f t="shared" ref="G11:G28" si="3">H11+J11</f>
        <v>454.69</v>
      </c>
      <c r="H11" s="17">
        <f t="shared" ref="H11:K11" si="4">H12+H13</f>
        <v>385.17</v>
      </c>
      <c r="I11" s="17"/>
      <c r="J11" s="17">
        <f t="shared" si="4"/>
        <v>69.52</v>
      </c>
      <c r="K11" s="17">
        <f t="shared" si="4"/>
        <v>21.9</v>
      </c>
    </row>
    <row r="12" ht="22.8" customHeight="1" spans="1:11">
      <c r="A12" s="28" t="s">
        <v>170</v>
      </c>
      <c r="B12" s="28" t="s">
        <v>173</v>
      </c>
      <c r="C12" s="28" t="s">
        <v>173</v>
      </c>
      <c r="D12" s="60">
        <v>2080101</v>
      </c>
      <c r="E12" s="5" t="s">
        <v>274</v>
      </c>
      <c r="F12" s="16">
        <f t="shared" si="2"/>
        <v>475.69</v>
      </c>
      <c r="G12" s="16">
        <f t="shared" si="3"/>
        <v>454.69</v>
      </c>
      <c r="H12" s="5">
        <f>376.17+9</f>
        <v>385.17</v>
      </c>
      <c r="I12" s="5"/>
      <c r="J12" s="5">
        <v>69.52</v>
      </c>
      <c r="K12" s="5">
        <v>21</v>
      </c>
    </row>
    <row r="13" ht="22.8" customHeight="1" spans="1:11">
      <c r="A13" s="28" t="s">
        <v>170</v>
      </c>
      <c r="B13" s="28" t="s">
        <v>173</v>
      </c>
      <c r="C13" s="28" t="s">
        <v>178</v>
      </c>
      <c r="D13" s="60">
        <v>2080199</v>
      </c>
      <c r="E13" s="5" t="s">
        <v>275</v>
      </c>
      <c r="F13" s="16">
        <f t="shared" si="2"/>
        <v>0.9</v>
      </c>
      <c r="G13" s="16">
        <f t="shared" si="3"/>
        <v>0</v>
      </c>
      <c r="H13" s="5"/>
      <c r="I13" s="5"/>
      <c r="J13" s="5"/>
      <c r="K13" s="5">
        <v>0.9</v>
      </c>
    </row>
    <row r="14" ht="22.8" customHeight="1" spans="1:11">
      <c r="A14" s="18" t="s">
        <v>170</v>
      </c>
      <c r="B14" s="59" t="s">
        <v>181</v>
      </c>
      <c r="C14" s="18"/>
      <c r="D14" s="17" t="s">
        <v>276</v>
      </c>
      <c r="E14" s="17" t="s">
        <v>277</v>
      </c>
      <c r="F14" s="16">
        <f t="shared" si="2"/>
        <v>48.96</v>
      </c>
      <c r="G14" s="16">
        <f t="shared" si="3"/>
        <v>48.96</v>
      </c>
      <c r="H14" s="16">
        <f>H15+H16</f>
        <v>48.96</v>
      </c>
      <c r="I14" s="16"/>
      <c r="J14" s="16"/>
      <c r="K14" s="16"/>
    </row>
    <row r="15" ht="22.8" customHeight="1" spans="1:11">
      <c r="A15" s="28" t="s">
        <v>170</v>
      </c>
      <c r="B15" s="28" t="s">
        <v>181</v>
      </c>
      <c r="C15" s="28" t="s">
        <v>181</v>
      </c>
      <c r="D15" s="60">
        <v>2080505</v>
      </c>
      <c r="E15" s="5" t="s">
        <v>278</v>
      </c>
      <c r="F15" s="16">
        <f t="shared" si="2"/>
        <v>44.5</v>
      </c>
      <c r="G15" s="16">
        <f t="shared" si="3"/>
        <v>44.5</v>
      </c>
      <c r="H15" s="5">
        <v>44.5</v>
      </c>
      <c r="I15" s="5"/>
      <c r="J15" s="5"/>
      <c r="K15" s="5"/>
    </row>
    <row r="16" ht="22.8" customHeight="1" spans="1:11">
      <c r="A16" s="28" t="s">
        <v>170</v>
      </c>
      <c r="B16" s="28" t="s">
        <v>181</v>
      </c>
      <c r="C16" s="85" t="s">
        <v>238</v>
      </c>
      <c r="D16" s="60">
        <v>2080506</v>
      </c>
      <c r="E16" s="5" t="s">
        <v>279</v>
      </c>
      <c r="F16" s="16">
        <f t="shared" si="2"/>
        <v>4.46</v>
      </c>
      <c r="G16" s="16">
        <f t="shared" si="3"/>
        <v>4.46</v>
      </c>
      <c r="H16" s="5">
        <v>4.46</v>
      </c>
      <c r="I16" s="5"/>
      <c r="J16" s="5"/>
      <c r="K16" s="5"/>
    </row>
    <row r="17" ht="22.8" customHeight="1" spans="1:11">
      <c r="A17" s="18" t="s">
        <v>170</v>
      </c>
      <c r="B17" s="59" t="s">
        <v>186</v>
      </c>
      <c r="C17" s="18"/>
      <c r="D17" s="17" t="s">
        <v>280</v>
      </c>
      <c r="E17" s="17" t="s">
        <v>188</v>
      </c>
      <c r="F17" s="16">
        <f t="shared" si="2"/>
        <v>2083</v>
      </c>
      <c r="G17" s="16">
        <f t="shared" si="3"/>
        <v>0</v>
      </c>
      <c r="H17" s="16"/>
      <c r="I17" s="16"/>
      <c r="J17" s="16"/>
      <c r="K17" s="17">
        <f>K18+K19</f>
        <v>2083</v>
      </c>
    </row>
    <row r="18" ht="22.8" customHeight="1" spans="1:11">
      <c r="A18" s="18" t="s">
        <v>170</v>
      </c>
      <c r="B18" s="59" t="s">
        <v>186</v>
      </c>
      <c r="C18" s="18">
        <v>11</v>
      </c>
      <c r="D18" s="22">
        <v>2080711</v>
      </c>
      <c r="E18" s="61" t="s">
        <v>281</v>
      </c>
      <c r="F18" s="16">
        <f t="shared" si="2"/>
        <v>380</v>
      </c>
      <c r="G18" s="16">
        <f t="shared" si="3"/>
        <v>0</v>
      </c>
      <c r="H18" s="61"/>
      <c r="I18" s="61"/>
      <c r="J18" s="61"/>
      <c r="K18" s="61">
        <v>380</v>
      </c>
    </row>
    <row r="19" ht="22.8" customHeight="1" spans="1:11">
      <c r="A19" s="28" t="s">
        <v>170</v>
      </c>
      <c r="B19" s="28" t="s">
        <v>186</v>
      </c>
      <c r="C19" s="28" t="s">
        <v>178</v>
      </c>
      <c r="D19" s="60">
        <v>2080799</v>
      </c>
      <c r="E19" s="61" t="s">
        <v>282</v>
      </c>
      <c r="F19" s="16">
        <f t="shared" si="2"/>
        <v>1703</v>
      </c>
      <c r="G19" s="16">
        <f t="shared" si="3"/>
        <v>0</v>
      </c>
      <c r="H19" s="61"/>
      <c r="I19" s="61"/>
      <c r="J19" s="61"/>
      <c r="K19" s="61">
        <v>1703</v>
      </c>
    </row>
    <row r="20" ht="22.8" customHeight="1" spans="1:11">
      <c r="A20" s="18" t="s">
        <v>170</v>
      </c>
      <c r="B20" s="59" t="s">
        <v>196</v>
      </c>
      <c r="C20" s="18"/>
      <c r="D20" s="17" t="s">
        <v>283</v>
      </c>
      <c r="E20" s="17" t="s">
        <v>284</v>
      </c>
      <c r="F20" s="16">
        <f t="shared" si="2"/>
        <v>4.45</v>
      </c>
      <c r="G20" s="16">
        <f t="shared" si="3"/>
        <v>4.45</v>
      </c>
      <c r="H20" s="16">
        <f>H21+H22</f>
        <v>4.45</v>
      </c>
      <c r="I20" s="16"/>
      <c r="J20" s="16"/>
      <c r="K20" s="16"/>
    </row>
    <row r="21" ht="22.8" customHeight="1" spans="1:11">
      <c r="A21" s="18" t="s">
        <v>170</v>
      </c>
      <c r="B21" s="59" t="s">
        <v>196</v>
      </c>
      <c r="C21" s="86" t="s">
        <v>173</v>
      </c>
      <c r="D21" s="60">
        <v>2082701</v>
      </c>
      <c r="E21" s="5" t="s">
        <v>285</v>
      </c>
      <c r="F21" s="16">
        <f t="shared" si="2"/>
        <v>1.95</v>
      </c>
      <c r="G21" s="16">
        <f t="shared" si="3"/>
        <v>1.95</v>
      </c>
      <c r="H21" s="5">
        <v>1.95</v>
      </c>
      <c r="I21" s="16"/>
      <c r="J21" s="16"/>
      <c r="K21" s="16"/>
    </row>
    <row r="22" ht="22.8" customHeight="1" spans="1:11">
      <c r="A22" s="28" t="s">
        <v>170</v>
      </c>
      <c r="B22" s="28" t="s">
        <v>196</v>
      </c>
      <c r="C22" s="28" t="s">
        <v>199</v>
      </c>
      <c r="D22" s="60">
        <v>2082702</v>
      </c>
      <c r="E22" s="5" t="s">
        <v>286</v>
      </c>
      <c r="F22" s="16">
        <f t="shared" si="2"/>
        <v>2.5</v>
      </c>
      <c r="G22" s="16">
        <f t="shared" si="3"/>
        <v>2.5</v>
      </c>
      <c r="H22" s="5">
        <v>2.5</v>
      </c>
      <c r="I22" s="26"/>
      <c r="J22" s="26"/>
      <c r="K22" s="26"/>
    </row>
    <row r="23" ht="22.8" customHeight="1" spans="1:11">
      <c r="A23" s="18" t="s">
        <v>202</v>
      </c>
      <c r="B23" s="18"/>
      <c r="C23" s="18"/>
      <c r="D23" s="17" t="s">
        <v>203</v>
      </c>
      <c r="E23" s="17" t="s">
        <v>204</v>
      </c>
      <c r="F23" s="16">
        <f t="shared" si="2"/>
        <v>23.64</v>
      </c>
      <c r="G23" s="16">
        <f t="shared" si="3"/>
        <v>23.64</v>
      </c>
      <c r="H23" s="16">
        <f>H24</f>
        <v>23.64</v>
      </c>
      <c r="I23" s="16"/>
      <c r="J23" s="16"/>
      <c r="K23" s="16"/>
    </row>
    <row r="24" ht="22.8" customHeight="1" spans="1:11">
      <c r="A24" s="18" t="s">
        <v>202</v>
      </c>
      <c r="B24" s="59" t="s">
        <v>191</v>
      </c>
      <c r="C24" s="18"/>
      <c r="D24" s="17" t="s">
        <v>287</v>
      </c>
      <c r="E24" s="17" t="s">
        <v>288</v>
      </c>
      <c r="F24" s="16">
        <f t="shared" si="2"/>
        <v>23.64</v>
      </c>
      <c r="G24" s="16">
        <f t="shared" si="3"/>
        <v>23.64</v>
      </c>
      <c r="H24" s="16">
        <f>H25</f>
        <v>23.64</v>
      </c>
      <c r="I24" s="16"/>
      <c r="J24" s="16"/>
      <c r="K24" s="16"/>
    </row>
    <row r="25" ht="22.8" customHeight="1" spans="1:11">
      <c r="A25" s="28" t="s">
        <v>202</v>
      </c>
      <c r="B25" s="28" t="s">
        <v>191</v>
      </c>
      <c r="C25" s="28" t="s">
        <v>173</v>
      </c>
      <c r="D25" s="60">
        <v>2101101</v>
      </c>
      <c r="E25" s="5" t="s">
        <v>289</v>
      </c>
      <c r="F25" s="16">
        <f t="shared" si="2"/>
        <v>23.64</v>
      </c>
      <c r="G25" s="16">
        <f t="shared" si="3"/>
        <v>23.64</v>
      </c>
      <c r="H25" s="5">
        <v>23.64</v>
      </c>
      <c r="I25" s="26"/>
      <c r="J25" s="26"/>
      <c r="K25" s="26"/>
    </row>
    <row r="26" ht="22.8" customHeight="1" spans="1:11">
      <c r="A26" s="18" t="s">
        <v>209</v>
      </c>
      <c r="B26" s="18"/>
      <c r="C26" s="18"/>
      <c r="D26" s="17" t="s">
        <v>210</v>
      </c>
      <c r="E26" s="17" t="s">
        <v>211</v>
      </c>
      <c r="F26" s="16">
        <f t="shared" si="2"/>
        <v>40.57</v>
      </c>
      <c r="G26" s="16">
        <f t="shared" si="3"/>
        <v>40.57</v>
      </c>
      <c r="H26" s="16">
        <f>H27</f>
        <v>40.57</v>
      </c>
      <c r="I26" s="16"/>
      <c r="J26" s="16"/>
      <c r="K26" s="16"/>
    </row>
    <row r="27" ht="22.8" customHeight="1" spans="1:11">
      <c r="A27" s="18" t="s">
        <v>209</v>
      </c>
      <c r="B27" s="59" t="s">
        <v>199</v>
      </c>
      <c r="C27" s="18"/>
      <c r="D27" s="17" t="s">
        <v>290</v>
      </c>
      <c r="E27" s="17" t="s">
        <v>291</v>
      </c>
      <c r="F27" s="16">
        <f t="shared" si="2"/>
        <v>40.57</v>
      </c>
      <c r="G27" s="16">
        <f t="shared" si="3"/>
        <v>40.57</v>
      </c>
      <c r="H27" s="16">
        <f>H28</f>
        <v>40.57</v>
      </c>
      <c r="I27" s="16"/>
      <c r="J27" s="16"/>
      <c r="K27" s="16"/>
    </row>
    <row r="28" ht="22.8" customHeight="1" spans="1:11">
      <c r="A28" s="28" t="s">
        <v>209</v>
      </c>
      <c r="B28" s="28" t="s">
        <v>199</v>
      </c>
      <c r="C28" s="28" t="s">
        <v>173</v>
      </c>
      <c r="D28" s="60">
        <v>2210201</v>
      </c>
      <c r="E28" s="5" t="s">
        <v>292</v>
      </c>
      <c r="F28" s="16">
        <f t="shared" si="2"/>
        <v>40.57</v>
      </c>
      <c r="G28" s="16">
        <f t="shared" si="3"/>
        <v>40.57</v>
      </c>
      <c r="H28" s="5">
        <v>40.57</v>
      </c>
      <c r="I28" s="26"/>
      <c r="J28" s="26"/>
      <c r="K28" s="26"/>
    </row>
    <row r="29" ht="22.8" customHeight="1" spans="1:11">
      <c r="A29" s="43"/>
      <c r="B29" s="43"/>
      <c r="C29" s="43"/>
      <c r="D29" s="44"/>
      <c r="E29" s="7"/>
      <c r="F29" s="48"/>
      <c r="G29" s="48"/>
      <c r="H29" s="46"/>
      <c r="I29" s="46"/>
      <c r="J29" s="46"/>
      <c r="K29" s="46"/>
    </row>
    <row r="30" ht="22.8" customHeight="1" spans="1:11">
      <c r="A30" s="43"/>
      <c r="B30" s="43"/>
      <c r="C30" s="43"/>
      <c r="D30" s="44"/>
      <c r="E30" s="7"/>
      <c r="F30" s="48"/>
      <c r="G30" s="48"/>
      <c r="H30" s="46"/>
      <c r="I30" s="46"/>
      <c r="J30" s="46"/>
      <c r="K30" s="46"/>
    </row>
    <row r="31" ht="22.8" customHeight="1" spans="1:11">
      <c r="A31" s="43"/>
      <c r="B31" s="43"/>
      <c r="C31" s="43"/>
      <c r="D31" s="44"/>
      <c r="E31" s="7"/>
      <c r="F31" s="48"/>
      <c r="G31" s="48"/>
      <c r="H31" s="46"/>
      <c r="I31" s="46"/>
      <c r="J31" s="46"/>
      <c r="K31" s="46"/>
    </row>
    <row r="32" ht="22.8" customHeight="1" spans="1:11">
      <c r="A32" s="43"/>
      <c r="B32" s="43"/>
      <c r="C32" s="43"/>
      <c r="D32" s="44"/>
      <c r="E32" s="7"/>
      <c r="F32" s="48"/>
      <c r="G32" s="48"/>
      <c r="H32" s="46"/>
      <c r="I32" s="46"/>
      <c r="J32" s="46"/>
      <c r="K32" s="46"/>
    </row>
    <row r="33" ht="22.8" customHeight="1" spans="1:11">
      <c r="A33" s="43"/>
      <c r="B33" s="43"/>
      <c r="C33" s="43"/>
      <c r="D33" s="44"/>
      <c r="E33" s="7"/>
      <c r="F33" s="48"/>
      <c r="G33" s="48"/>
      <c r="H33" s="46"/>
      <c r="I33" s="46"/>
      <c r="J33" s="46"/>
      <c r="K33" s="46"/>
    </row>
    <row r="34" ht="22.8" customHeight="1" spans="1:11">
      <c r="A34" s="43"/>
      <c r="B34" s="43"/>
      <c r="C34" s="43"/>
      <c r="D34" s="44"/>
      <c r="E34" s="7"/>
      <c r="F34" s="48"/>
      <c r="G34" s="48"/>
      <c r="H34" s="46"/>
      <c r="I34" s="46"/>
      <c r="J34" s="46"/>
      <c r="K34" s="46"/>
    </row>
    <row r="35" ht="16.35" customHeight="1" spans="1:5">
      <c r="A35" s="7" t="s">
        <v>293</v>
      </c>
      <c r="B35" s="7"/>
      <c r="C35" s="7"/>
      <c r="D35" s="7"/>
      <c r="E35" s="7"/>
    </row>
  </sheetData>
  <mergeCells count="13">
    <mergeCell ref="A2:K2"/>
    <mergeCell ref="A3:I3"/>
    <mergeCell ref="J3:K3"/>
    <mergeCell ref="G4:J4"/>
    <mergeCell ref="H5:I5"/>
    <mergeCell ref="A35:E3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柏拉图什嘛</cp:lastModifiedBy>
  <dcterms:created xsi:type="dcterms:W3CDTF">2024-01-22T21:41:00Z</dcterms:created>
  <dcterms:modified xsi:type="dcterms:W3CDTF">2025-08-25T07:37:12Z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EF6185319D754110BA690EBE7A16A431_13</vt:lpwstr>
  </property>
  <property fmtid="{D5CDD505-2E9C-101B-9397-08002B2CF9AE}" pid="3" name="KSOProductBuildVer">
    <vt:lpwstr>2052-12.1.0.16120</vt:lpwstr>
  </property>
</Properties>
</file>