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1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<sst xmlns="http://schemas.openxmlformats.org/spreadsheetml/2006/main" count="1592" uniqueCount="629">
  <si>
    <t>2025年部门预算公开表</t>
  </si>
  <si>
    <t>单位编码：</t>
  </si>
  <si>
    <t>205001</t>
  </si>
  <si>
    <t>单位名称：</t>
  </si>
  <si>
    <t>临武县交通运输局本级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</si>
  <si>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</si>
  <si>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</si>
  <si>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</si>
  <si>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</si>
  <si>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</si>
  <si>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</si>
  <si>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</si>
  <si>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</si>
  <si>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</si>
  <si>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</si>
  <si>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</si>
  <si>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</si>
  <si>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</si>
  <si>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</si>
  <si>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</si>
  <si>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</si>
  <si>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</si>
  <si>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</si>
  <si>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</si>
  <si>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</si>
  <si>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</si>
  <si>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</si>
  <si>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</si>
  <si>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</si>
  <si>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</si>
  <si>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</si>
  <si>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单位：205001_临武县交通运输局本级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</si>
  <si>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</si>
  <si>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</si>
  <si>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</si>
  <si>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</si>
  <si>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</si>
  <si>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</si>
  <si>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</si>
  <si>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</si>
  <si>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</si>
  <si>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</si>
  <si>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</si>
  <si>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</si>
  <si>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</si>
  <si>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</si>
  <si>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</si>
  <si>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</si>
  <si>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</si>
  <si>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</si>
  <si>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</si>
  <si>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</si>
  <si>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</si>
  <si>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</si>
  <si>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</si>
  <si>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</si>
  <si>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</si>
  <si>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</si>
  <si>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</si>
  <si>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</si>
  <si>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</si>
  <si>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</si>
  <si>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</si>
  <si>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</si>
  <si>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</si>
  <si>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</si>
  <si>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</si>
  <si>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</si>
  <si>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</si>
  <si>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</si>
  <si>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</si>
  <si>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</si>
  <si>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</si>
  <si>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</si>
  <si>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</si>
  <si>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</si>
  <si>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</si>
  <si>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</si>
  <si>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</si>
  <si>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</si>
  <si>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</si>
  <si>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</si>
  <si>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</si>
  <si>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</si>
  <si>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</si>
  <si>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</si>
  <si>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</si>
  <si>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</si>
  <si>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</si>
  <si>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</si>
  <si>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</si>
  <si>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</si>
  <si>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</si>
  <si>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</si>
  <si>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</si>
  <si>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</si>
  <si>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</si>
  <si>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</si>
  <si>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</si>
  <si>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</si>
  <si>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</si>
  <si>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</si>
  <si>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</si>
  <si>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</si>
  <si>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</si>
  <si>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</si>
  <si>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</si>
  <si>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</si>
  <si>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</si>
  <si>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</si>
  <si>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</si>
  <si>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</si>
  <si>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</si>
  <si>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</si>
  <si>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</si>
  <si>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</si>
  <si>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</si>
  <si>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</si>
  <si>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</si>
  <si>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</si>
  <si>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</si>
  <si>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</si>
  <si>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</si>
  <si>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</si>
  <si>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</si>
  <si>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</si>
  <si>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</si>
  <si>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</si>
  <si>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</si>
  <si>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</si>
  <si>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</si>
  <si>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</si>
  <si>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</si>
  <si>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</si>
  <si>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</si>
  <si>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</si>
  <si>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</si>
  <si>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</si>
  <si>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</si>
  <si>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</si>
  <si>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</si>
  <si>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</si>
  <si>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</si>
  <si>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</si>
  <si>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</si>
  <si>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</si>
  <si>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</si>
  <si>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</si>
  <si>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</si>
  <si>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</si>
  <si>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</si>
  <si>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</si>
  <si>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</si>
  <si>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</si>
  <si>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205</t>
  </si>
  <si>
    <t>临武县交通运输局</t>
  </si>
  <si>
    <t xml:space="preserve">  205001</t>
  </si>
  <si>
    <t xml:space="preserve">  临武县交通运输局本级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</si>
  <si>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</si>
  <si>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</si>
  <si>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</si>
  <si>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</si>
  <si>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</si>
  <si>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</si>
  <si>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</si>
  <si>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</si>
  <si>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</si>
  <si>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</si>
  <si>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</si>
  <si>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</si>
  <si>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临武县交通运输局本级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</si>
  <si>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</si>
  <si>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</si>
  <si>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</si>
  <si>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</si>
  <si>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</si>
  <si>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</si>
  <si>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</si>
  <si>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</si>
  <si>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</si>
  <si>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</si>
  <si>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</si>
  <si>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>01</t>
  </si>
  <si>
    <t xml:space="preserve">      2080801</t>
  </si>
  <si>
    <t xml:space="preserve">      死亡抚恤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</si>
  <si>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</si>
  <si>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</si>
  <si>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</si>
  <si>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</si>
  <si>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</si>
  <si>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</si>
  <si>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</si>
  <si>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</si>
  <si>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</si>
  <si>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</si>
  <si>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</si>
  <si>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</si>
  <si>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</si>
  <si>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</si>
  <si>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</si>
  <si>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</si>
  <si>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</si>
  <si>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</si>
  <si>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</si>
  <si>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</si>
  <si>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</si>
  <si>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</si>
  <si>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</si>
  <si>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212</t>
  </si>
  <si>
    <t xml:space="preserve">   城乡社区支出</t>
  </si>
  <si>
    <t xml:space="preserve">    21208</t>
  </si>
  <si>
    <t xml:space="preserve">    国有土地使用权出让收入安排的支出</t>
  </si>
  <si>
    <t xml:space="preserve">   2120801</t>
  </si>
  <si>
    <t xml:space="preserve">     征地和拆迁补偿支出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</si>
  <si>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</si>
  <si>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</si>
  <si>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</si>
  <si>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</si>
  <si>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</si>
  <si>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2140101</t>
  </si>
  <si>
    <t xml:space="preserve">     行政运行</t>
  </si>
  <si>
    <t>215</t>
  </si>
  <si>
    <t>04</t>
  </si>
  <si>
    <t xml:space="preserve">     2140104</t>
  </si>
  <si>
    <t xml:space="preserve">     公路建设</t>
  </si>
  <si>
    <t xml:space="preserve">     2140110</t>
  </si>
  <si>
    <t xml:space="preserve">     公路和运输安全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</si>
  <si>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</si>
  <si>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</si>
  <si>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</si>
  <si>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</si>
  <si>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</si>
  <si>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</si>
  <si>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</si>
  <si>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</si>
  <si>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</si>
  <si>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</si>
  <si>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</si>
  <si>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</si>
  <si>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</si>
  <si>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</si>
  <si>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</si>
  <si>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</si>
  <si>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</si>
  <si>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</si>
  <si>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</si>
  <si>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</si>
  <si>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</si>
  <si>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</si>
  <si>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</si>
  <si>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</si>
  <si>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</si>
  <si>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205001</t>
  </si>
  <si>
    <t xml:space="preserve">    机关事业单位基本养老保险缴费支出</t>
  </si>
  <si>
    <t xml:space="preserve">    死亡抚恤</t>
  </si>
  <si>
    <t xml:space="preserve">    其他残疾人事业支出</t>
  </si>
  <si>
    <t xml:space="preserve">    财政对工伤保险基金的补助</t>
  </si>
  <si>
    <t xml:space="preserve">    其他社会保障和就业支出</t>
  </si>
  <si>
    <t xml:space="preserve">    行政单位医疗</t>
  </si>
  <si>
    <t xml:space="preserve">    行政运行</t>
  </si>
  <si>
    <t xml:space="preserve">    205002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</si>
  <si>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</si>
  <si>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</si>
  <si>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</si>
  <si>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</si>
  <si>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</si>
  <si>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</si>
  <si>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</si>
  <si>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</si>
  <si>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</si>
  <si>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</si>
  <si>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</si>
  <si>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</si>
  <si>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</si>
  <si>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</si>
  <si>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</si>
  <si>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</si>
  <si>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</si>
  <si>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</si>
  <si>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</si>
  <si>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</si>
  <si>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</si>
  <si>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</si>
  <si>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</si>
  <si>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</si>
  <si>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</si>
  <si>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</si>
  <si>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</si>
  <si>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</si>
  <si>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</si>
  <si>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</si>
  <si>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</si>
  <si>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</si>
  <si>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</si>
  <si>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</si>
  <si>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</si>
  <si>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</si>
  <si>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</si>
  <si>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</si>
  <si>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</si>
  <si>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</si>
  <si>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</si>
  <si>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</si>
  <si>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</si>
  <si>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</si>
  <si>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</si>
  <si>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</si>
  <si>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</si>
  <si>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</si>
  <si>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21401</t>
  </si>
  <si>
    <t xml:space="preserve">    公路水路运输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</si>
  <si>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</si>
  <si>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</si>
  <si>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</si>
  <si>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</si>
  <si>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</si>
  <si>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</si>
  <si>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</si>
  <si>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</si>
  <si>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</si>
  <si>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</si>
  <si>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</si>
  <si>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</si>
  <si>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</si>
  <si>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</si>
  <si>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</si>
  <si>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</si>
  <si>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</si>
  <si>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</si>
  <si>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</si>
  <si>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</si>
  <si>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</si>
  <si>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</si>
  <si>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</si>
  <si>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</si>
  <si>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</si>
  <si>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</si>
  <si>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</si>
  <si>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</si>
  <si>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</si>
  <si>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</si>
  <si>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</si>
  <si>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</si>
  <si>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</si>
  <si>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</si>
  <si>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</si>
  <si>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</si>
  <si>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</si>
  <si>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</si>
  <si>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</si>
  <si>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</si>
  <si>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</si>
  <si>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</si>
  <si>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</si>
  <si>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</si>
  <si>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</si>
  <si>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</si>
  <si>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</si>
  <si>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</si>
  <si>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</si>
  <si>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</si>
  <si>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</si>
  <si>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</si>
  <si>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</si>
  <si>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</si>
  <si>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</si>
  <si>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</si>
  <si>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</si>
  <si>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</si>
  <si>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</si>
  <si>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</si>
  <si>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</si>
  <si>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</si>
  <si>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</si>
  <si>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</si>
  <si>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</si>
  <si>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</si>
  <si>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03</t>
  </si>
  <si>
    <t xml:space="preserve">    机关服务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</si>
  <si>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</si>
  <si>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</si>
  <si>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</si>
  <si>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</si>
  <si>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</si>
  <si>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</si>
  <si>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</si>
  <si>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</si>
  <si>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</si>
  <si>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</si>
  <si>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</si>
  <si>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</si>
  <si>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</si>
  <si>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</si>
  <si>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</si>
  <si>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</si>
  <si>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</si>
  <si>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</si>
  <si>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</si>
  <si>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</si>
  <si>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</si>
  <si>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</si>
  <si>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</si>
  <si>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</si>
  <si>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</si>
  <si>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</si>
  <si>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</si>
  <si>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</si>
  <si>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</si>
  <si>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</si>
  <si>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</si>
  <si>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</si>
  <si>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</si>
  <si>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</si>
  <si>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</si>
  <si>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</si>
  <si>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</si>
  <si>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</si>
  <si>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</si>
  <si>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</si>
  <si>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</si>
  <si>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</si>
  <si>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</si>
  <si>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</si>
  <si>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</si>
  <si>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</si>
  <si>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</si>
  <si>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</si>
  <si>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</si>
  <si>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</si>
  <si>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</si>
  <si>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</si>
  <si>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</si>
  <si>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</si>
  <si>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</si>
  <si>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</si>
  <si>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</si>
  <si>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</si>
  <si>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</si>
  <si>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</si>
  <si>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</si>
  <si>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</si>
  <si>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</si>
  <si>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</si>
  <si>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</si>
  <si>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</si>
  <si>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</si>
  <si>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</si>
  <si>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</si>
  <si>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</si>
  <si>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</si>
  <si>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</si>
  <si>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</si>
  <si>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</si>
  <si>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</si>
  <si>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交通项目建设资金</t>
  </si>
  <si>
    <t>部门公开表17</t>
  </si>
  <si>
    <t>征地和拆迁补偿支出</t>
  </si>
  <si>
    <t>部门公开表18</t>
  </si>
  <si>
    <t>部门公开表19</t>
  </si>
  <si>
    <t>本年国有资本经营预算支出</t>
  </si>
  <si>
    <t>本单位本年度无国有资本经营预算支出</t>
  </si>
  <si>
    <t>部门公开表20</t>
  </si>
  <si>
    <t>本年财政专户管理资金预算支出</t>
  </si>
  <si>
    <t>本单位本年度无财政专户管理资金预算支出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</si>
  <si>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</si>
  <si>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</si>
  <si>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</si>
  <si>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</si>
  <si>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</si>
  <si>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</si>
  <si>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上级补助收入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</si>
  <si>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</si>
  <si>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</si>
  <si>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</si>
  <si>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</si>
  <si>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</si>
  <si>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</si>
  <si>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</si>
  <si>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</si>
  <si>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</si>
  <si>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205001</t>
  </si>
  <si>
    <t>预安残疾人保障金</t>
  </si>
  <si>
    <t>交通事业发展专项资金</t>
  </si>
  <si>
    <t>治超专项资金</t>
  </si>
  <si>
    <t>2019年临武县农村公路提质改造（窄道加宽）一期工程</t>
  </si>
  <si>
    <t>龙宫通用机场项目前期经费</t>
  </si>
  <si>
    <t>2017年临武县屠宰场进场道路建设工程</t>
  </si>
  <si>
    <t>2018年临武县脱贫攻坚自然村通水泥（沥青）路工程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</si>
  <si>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</si>
  <si>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</si>
  <si>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</si>
  <si>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</si>
  <si>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</si>
  <si>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</si>
  <si>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</si>
  <si>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</si>
  <si>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</si>
  <si>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</si>
  <si>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</si>
  <si>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</si>
  <si>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</si>
  <si>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</si>
  <si>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治超专项资金</t>
  </si>
  <si>
    <t>加强交通行业各项管理工作、行业管理及交通综合行政执法工作进一步规范，确保交通大建设、春运工作、交通战备、农村公路建设工作、交通安全执法检查及管理工作顺利开展；立足强化路警联动治超，提高执法服务水平，规范执法程序，全面完成年初制定的各项目标任务。</t>
  </si>
  <si>
    <t>成本指标</t>
  </si>
  <si>
    <t>经济成本指标</t>
  </si>
  <si>
    <t>年度预算经费</t>
  </si>
  <si>
    <t>万元</t>
  </si>
  <si>
    <t>偏离目标40%不得分；偏离30%得5分；偏离20%得10分；偏离10%得15分。</t>
  </si>
  <si>
    <t>≤</t>
  </si>
  <si>
    <t>社会成本指标</t>
  </si>
  <si>
    <t>生态环境成本指标</t>
  </si>
  <si>
    <t>产出指标</t>
  </si>
  <si>
    <t>数量指标</t>
  </si>
  <si>
    <t>公路建设</t>
  </si>
  <si>
    <t>完成率小于60%不得分，大于等于60%，得分=（完成比率-60%）/（1-60%）*指标分值</t>
  </si>
  <si>
    <t>条路</t>
  </si>
  <si>
    <t>≥</t>
  </si>
  <si>
    <t>专项安全生产联合执法</t>
  </si>
  <si>
    <t>次</t>
  </si>
  <si>
    <t>安全隐患排查</t>
  </si>
  <si>
    <t>处</t>
  </si>
  <si>
    <t>质量指标</t>
  </si>
  <si>
    <t>交通各类违法案件处理率</t>
  </si>
  <si>
    <t>%</t>
  </si>
  <si>
    <t>安全隐患排查整治率</t>
  </si>
  <si>
    <t>=</t>
  </si>
  <si>
    <t>交通运输质量考核率</t>
  </si>
  <si>
    <t>时效指标</t>
  </si>
  <si>
    <t>项目实施及时率</t>
  </si>
  <si>
    <t>年底前完成得满分，每延后1个月扣1分，扣完为止。</t>
  </si>
  <si>
    <t xml:space="preserve">效益指标 </t>
  </si>
  <si>
    <t>经济效益指标</t>
  </si>
  <si>
    <t>非税收入</t>
  </si>
  <si>
    <t>30万元</t>
  </si>
  <si>
    <t>达到显著效果得满分，效果一般得1分，未达到效果不得分</t>
  </si>
  <si>
    <t>社会效益指标</t>
  </si>
  <si>
    <t>人民安全出行安全隐患</t>
  </si>
  <si>
    <t>生态效益指标</t>
  </si>
  <si>
    <t>区域内主要乡村道路的使用寿命</t>
  </si>
  <si>
    <t>有效保护</t>
  </si>
  <si>
    <t>定性</t>
  </si>
  <si>
    <t>可持续影响指标</t>
  </si>
  <si>
    <t>持续促进经济发展</t>
  </si>
  <si>
    <t>持续促进</t>
  </si>
  <si>
    <t>满意度指标</t>
  </si>
  <si>
    <t>服务对象满意度指标</t>
  </si>
  <si>
    <t>社会公众满意度</t>
  </si>
  <si>
    <t>≥95%</t>
  </si>
  <si>
    <t>十分满意得满分，一般满意得1分，不满意不得分。</t>
  </si>
  <si>
    <t xml:space="preserve">  2019年临武县农村公路提质改造（窄道加宽）一期工程</t>
  </si>
  <si>
    <t>完成2019年农村公路提质改造建设项目一共18个，建设里程32.39公里。</t>
  </si>
  <si>
    <t>改造工程项目数</t>
  </si>
  <si>
    <t>18条</t>
  </si>
  <si>
    <t>改造里程公里数</t>
  </si>
  <si>
    <t>32.39</t>
  </si>
  <si>
    <t>公里</t>
  </si>
  <si>
    <t>工程施工程序合规率</t>
  </si>
  <si>
    <t>合规</t>
  </si>
  <si>
    <t>改造工程验收合格率</t>
  </si>
  <si>
    <t>合格</t>
  </si>
  <si>
    <t>资金使用合规性</t>
  </si>
  <si>
    <t>按时完工率</t>
  </si>
  <si>
    <t>按时</t>
  </si>
  <si>
    <t>项目沿线GDP增长</t>
  </si>
  <si>
    <t>交通建设符合环评审批要求</t>
  </si>
  <si>
    <t>符合</t>
  </si>
  <si>
    <t>项目适应未来一定时期内交通需求</t>
  </si>
  <si>
    <t xml:space="preserve">  龙宫通用机场项目前期经费</t>
  </si>
  <si>
    <t>纳入到“国土空间控制规划三区三线”划定方案中，完成全过程咨询编制前期工作。</t>
  </si>
  <si>
    <t>　工可批复阶段完成项目</t>
  </si>
  <si>
    <t>1项　</t>
  </si>
  <si>
    <t>提交成果</t>
  </si>
  <si>
    <t>15项</t>
  </si>
  <si>
    <t>全过程咨询编制工作</t>
  </si>
  <si>
    <t>　按要求签订各项合同</t>
  </si>
  <si>
    <t>1项</t>
  </si>
  <si>
    <t>购买服务程序</t>
  </si>
  <si>
    <t>编制规划合格率</t>
  </si>
  <si>
    <t>规划编制完成及时率</t>
  </si>
  <si>
    <t>及时</t>
  </si>
  <si>
    <t>增长30%</t>
  </si>
  <si>
    <t>纳入湖南省通用航空“十四五”规划</t>
  </si>
  <si>
    <t>纳入</t>
  </si>
  <si>
    <t>保护生态环境，维持生态平衡</t>
  </si>
  <si>
    <t>不影响</t>
  </si>
  <si>
    <t xml:space="preserve"> 2018年临武县脱贫攻坚自然村通水泥（沥青）路工程</t>
  </si>
  <si>
    <t>实现全县25户及100人以上自然村通水泥路，完善全县路网结构，促进农村经济发展，为“五个临武”建设提供有力的交通运输保障。</t>
  </si>
  <si>
    <t>自然村通水泥路个数</t>
  </si>
  <si>
    <t>199</t>
  </si>
  <si>
    <t>建设里程公里数</t>
  </si>
  <si>
    <t>197.035</t>
  </si>
  <si>
    <t>提前实施公里数</t>
  </si>
  <si>
    <t>54</t>
  </si>
  <si>
    <t>建设工程验收合格率</t>
  </si>
  <si>
    <t>对经济发展的促进作用</t>
  </si>
  <si>
    <t>明显</t>
  </si>
  <si>
    <t>施工过程是否满足环境保护要求</t>
  </si>
  <si>
    <t>满足</t>
  </si>
  <si>
    <t>保证今后一定时期交通畅通、安全、舒适</t>
  </si>
  <si>
    <t>5年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</si>
  <si>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</si>
  <si>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</si>
  <si>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</si>
  <si>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</si>
  <si>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</si>
  <si>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</si>
  <si>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</si>
  <si>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</si>
  <si>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</si>
  <si>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</si>
  <si>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目标1：进一步加大交通投资建设力度,加快重点项目建设，全面完成省市考核项目；
目标2：抓安全、保畅通，保障经济社会平稳运行，圆满完成春运任务；
目标3：进一步推进道路管理高质量发展；推动运输行业加快转型发展；
目标4：维护行业安全稳定,抓好安全生产工作和工程质量安全监管工作，进一步加强行政执法能力。</t>
  </si>
  <si>
    <t>对社会各方面的利益影响</t>
  </si>
  <si>
    <t>对自然生态环境造成的影响</t>
  </si>
  <si>
    <t>制定好《交通发展“十五五”规划》</t>
  </si>
  <si>
    <t>完成</t>
  </si>
  <si>
    <t>≥10次</t>
  </si>
  <si>
    <t>≥100处</t>
  </si>
  <si>
    <t>受理并办结交通审批事项</t>
  </si>
  <si>
    <t>≥2000件</t>
  </si>
  <si>
    <t>件</t>
  </si>
  <si>
    <t>交通建设项目促进率</t>
  </si>
  <si>
    <t>≥90%</t>
  </si>
  <si>
    <t>≥98%</t>
  </si>
  <si>
    <t>工作完成时效</t>
  </si>
  <si>
    <t>2025年度内</t>
  </si>
  <si>
    <t>年度</t>
  </si>
  <si>
    <t>人民安全出行安全</t>
  </si>
  <si>
    <t>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</si>
</sst>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90" zoomScaleNormal="90" workbookViewId="0">
      <selection activeCell="D22" sqref="D22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85"/>
      <c r="B4" s="86"/>
      <c r="C4" s="6"/>
      <c r="D4" s="85" t="s">
        <v>1</v>
      </c>
      <c r="E4" s="86" t="s">
        <v>2</v>
      </c>
      <c r="F4" s="86"/>
      <c r="G4" s="86"/>
      <c r="H4" s="86"/>
      <c r="I4" s="6"/>
    </row>
    <row r="5" ht="54.3" customHeight="1" spans="1:9">
      <c r="A5" s="85"/>
      <c r="B5" s="86"/>
      <c r="C5" s="6"/>
      <c r="D5" s="85" t="s">
        <v>3</v>
      </c>
      <c r="E5" s="86" t="s">
        <v>4</v>
      </c>
      <c r="F5" s="86"/>
      <c r="G5" s="86"/>
      <c r="H5" s="86"/>
      <c r="I5" s="6"/>
    </row>
    <row r="6" ht="16.35" customHeight="1"/>
    <row r="7" ht="16.35" customHeight="1"/>
    <row r="8" ht="16.35" customHeight="1" spans="4:4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15" zoomScaleNormal="115" workbookViewId="0">
      <pane ySplit="5" topLeftCell="A9" activePane="bottomLeft" state="frozen"/>
      <selection/>
      <selection pane="bottomLeft" activeCell="B30" sqref="B3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6"/>
      <c r="B1" s="6"/>
      <c r="C1" s="6"/>
      <c r="D1" s="6"/>
      <c r="E1" s="31" t="s">
        <v>316</v>
      </c>
    </row>
    <row r="2" ht="40.5" customHeight="1" spans="1:5">
      <c r="A2" s="40" t="s">
        <v>14</v>
      </c>
      <c r="B2" s="40"/>
      <c r="C2" s="40"/>
      <c r="D2" s="40"/>
      <c r="E2" s="40"/>
    </row>
    <row r="3" ht="20.7" customHeight="1" spans="1:5">
      <c r="A3" s="55" t="s">
        <v>31</v>
      </c>
      <c r="B3" s="55"/>
      <c r="C3" s="55"/>
      <c r="D3" s="55"/>
      <c r="E3" s="56" t="s">
        <v>317</v>
      </c>
    </row>
    <row r="4" ht="38.8" customHeight="1" spans="1:5">
      <c r="A4" s="7" t="s">
        <v>318</v>
      </c>
      <c r="B4" s="7"/>
      <c r="C4" s="7" t="s">
        <v>319</v>
      </c>
      <c r="D4" s="7"/>
      <c r="E4" s="7"/>
    </row>
    <row r="5" ht="22.8" customHeight="1" spans="1:5">
      <c r="A5" s="7" t="s">
        <v>320</v>
      </c>
      <c r="B5" s="7" t="s">
        <v>161</v>
      </c>
      <c r="C5" s="7" t="s">
        <v>136</v>
      </c>
      <c r="D5" s="7" t="s">
        <v>285</v>
      </c>
      <c r="E5" s="7" t="s">
        <v>286</v>
      </c>
    </row>
    <row r="6" ht="26.45" customHeight="1" spans="1:5">
      <c r="A6" s="23" t="s">
        <v>321</v>
      </c>
      <c r="B6" s="23" t="s">
        <v>264</v>
      </c>
      <c r="C6" s="57">
        <f t="shared" ref="C6:C18" si="0">D6+E6</f>
        <v>603.49</v>
      </c>
      <c r="D6" s="57">
        <f>SUM(D7:D16)</f>
        <v>603.49</v>
      </c>
      <c r="E6" s="57"/>
    </row>
    <row r="7" ht="26.45" customHeight="1" spans="1:5">
      <c r="A7" s="58" t="s">
        <v>322</v>
      </c>
      <c r="B7" s="58" t="s">
        <v>323</v>
      </c>
      <c r="C7" s="59">
        <f t="shared" si="0"/>
        <v>256.73</v>
      </c>
      <c r="D7" s="59">
        <f>'10工资福利'!H8</f>
        <v>256.73</v>
      </c>
      <c r="E7" s="59"/>
    </row>
    <row r="8" ht="26.45" customHeight="1" spans="1:5">
      <c r="A8" s="58" t="s">
        <v>324</v>
      </c>
      <c r="B8" s="58" t="s">
        <v>325</v>
      </c>
      <c r="C8" s="59">
        <f t="shared" si="0"/>
        <v>31.55</v>
      </c>
      <c r="D8" s="59">
        <f>'10工资福利'!I8</f>
        <v>31.55</v>
      </c>
      <c r="E8" s="59"/>
    </row>
    <row r="9" ht="26.45" customHeight="1" spans="1:5">
      <c r="A9" s="58" t="s">
        <v>326</v>
      </c>
      <c r="B9" s="58" t="s">
        <v>327</v>
      </c>
      <c r="C9" s="59">
        <f t="shared" si="0"/>
        <v>18.25</v>
      </c>
      <c r="D9" s="59">
        <f>'10工资福利'!J8</f>
        <v>18.25</v>
      </c>
      <c r="E9" s="59"/>
    </row>
    <row r="10" ht="26.45" customHeight="1" spans="1:5">
      <c r="A10" s="60" t="s">
        <v>328</v>
      </c>
      <c r="B10" s="58" t="s">
        <v>329</v>
      </c>
      <c r="C10" s="59">
        <f t="shared" si="0"/>
        <v>14.76</v>
      </c>
      <c r="D10" s="59">
        <f>'10工资福利'!T8</f>
        <v>14.76</v>
      </c>
      <c r="E10" s="59"/>
    </row>
    <row r="11" ht="26.45" customHeight="1" spans="1:5">
      <c r="A11" s="58" t="s">
        <v>330</v>
      </c>
      <c r="B11" s="58" t="s">
        <v>331</v>
      </c>
      <c r="C11" s="59">
        <f t="shared" si="0"/>
        <v>60.05</v>
      </c>
      <c r="D11" s="59">
        <f>'10工资福利'!K8</f>
        <v>60.05</v>
      </c>
      <c r="E11" s="59"/>
    </row>
    <row r="12" ht="26.45" customHeight="1" spans="1:5">
      <c r="A12" s="58" t="s">
        <v>332</v>
      </c>
      <c r="B12" s="58" t="s">
        <v>333</v>
      </c>
      <c r="C12" s="59">
        <f t="shared" si="0"/>
        <v>53.03</v>
      </c>
      <c r="D12" s="59">
        <f>'10工资福利'!M8</f>
        <v>53.03</v>
      </c>
      <c r="E12" s="59"/>
    </row>
    <row r="13" ht="26.45" customHeight="1" spans="1:5">
      <c r="A13" s="58" t="s">
        <v>334</v>
      </c>
      <c r="B13" s="58" t="s">
        <v>335</v>
      </c>
      <c r="C13" s="59">
        <f t="shared" si="0"/>
        <v>28.17</v>
      </c>
      <c r="D13" s="59">
        <f>'10工资福利'!O8</f>
        <v>28.17</v>
      </c>
      <c r="E13" s="59"/>
    </row>
    <row r="14" ht="26.45" customHeight="1" spans="1:5">
      <c r="A14" s="58" t="s">
        <v>336</v>
      </c>
      <c r="B14" s="58" t="s">
        <v>337</v>
      </c>
      <c r="C14" s="59">
        <f t="shared" si="0"/>
        <v>5.3</v>
      </c>
      <c r="D14" s="59">
        <f>'10工资福利'!Q8</f>
        <v>5.3</v>
      </c>
      <c r="E14" s="59"/>
    </row>
    <row r="15" ht="26.45" customHeight="1" spans="1:5">
      <c r="A15" s="58" t="s">
        <v>338</v>
      </c>
      <c r="B15" s="58" t="s">
        <v>339</v>
      </c>
      <c r="C15" s="59">
        <f t="shared" si="0"/>
        <v>47.15</v>
      </c>
      <c r="D15" s="59">
        <f>'10工资福利'!R8</f>
        <v>47.15</v>
      </c>
      <c r="E15" s="59"/>
    </row>
    <row r="16" ht="26.45" customHeight="1" spans="1:5">
      <c r="A16" s="58" t="s">
        <v>340</v>
      </c>
      <c r="B16" s="58" t="s">
        <v>341</v>
      </c>
      <c r="C16" s="59">
        <f t="shared" si="0"/>
        <v>88.5</v>
      </c>
      <c r="D16" s="59">
        <f>'10工资福利'!V6</f>
        <v>88.5</v>
      </c>
      <c r="E16" s="59"/>
    </row>
    <row r="17" ht="26.45" customHeight="1" spans="1:5">
      <c r="A17" s="23" t="s">
        <v>342</v>
      </c>
      <c r="B17" s="23" t="s">
        <v>343</v>
      </c>
      <c r="C17" s="57">
        <f t="shared" si="0"/>
        <v>115.26</v>
      </c>
      <c r="D17" s="57"/>
      <c r="E17" s="57">
        <f>SUM(E18:E29)</f>
        <v>115.26</v>
      </c>
    </row>
    <row r="18" ht="26.45" customHeight="1" spans="1:5">
      <c r="A18" s="58" t="s">
        <v>344</v>
      </c>
      <c r="B18" s="58" t="s">
        <v>345</v>
      </c>
      <c r="C18" s="59">
        <f t="shared" si="0"/>
        <v>5</v>
      </c>
      <c r="D18" s="59"/>
      <c r="E18" s="59">
        <v>5</v>
      </c>
    </row>
    <row r="19" ht="26.45" customHeight="1" spans="1:5">
      <c r="A19" s="58" t="s">
        <v>346</v>
      </c>
      <c r="B19" s="58" t="s">
        <v>347</v>
      </c>
      <c r="C19" s="59">
        <f t="shared" ref="C19:C31" si="1">D19+E19</f>
        <v>3.2564</v>
      </c>
      <c r="D19" s="59"/>
      <c r="E19" s="59">
        <v>3.2564</v>
      </c>
    </row>
    <row r="20" ht="26.45" customHeight="1" spans="1:5">
      <c r="A20" s="58" t="s">
        <v>348</v>
      </c>
      <c r="B20" s="58" t="s">
        <v>349</v>
      </c>
      <c r="C20" s="59">
        <f t="shared" si="1"/>
        <v>5</v>
      </c>
      <c r="D20" s="59"/>
      <c r="E20" s="59">
        <v>5</v>
      </c>
    </row>
    <row r="21" ht="26.45" customHeight="1" spans="1:5">
      <c r="A21" s="58" t="s">
        <v>350</v>
      </c>
      <c r="B21" s="58" t="s">
        <v>351</v>
      </c>
      <c r="C21" s="59">
        <f t="shared" si="1"/>
        <v>0.5</v>
      </c>
      <c r="D21" s="59"/>
      <c r="E21" s="59">
        <v>0.5</v>
      </c>
    </row>
    <row r="22" ht="26.45" customHeight="1" spans="1:5">
      <c r="A22" s="58" t="s">
        <v>352</v>
      </c>
      <c r="B22" s="58" t="s">
        <v>353</v>
      </c>
      <c r="C22" s="59">
        <f t="shared" si="1"/>
        <v>0.6</v>
      </c>
      <c r="D22" s="59"/>
      <c r="E22" s="59">
        <v>0.6</v>
      </c>
    </row>
    <row r="23" ht="26.45" customHeight="1" spans="1:5">
      <c r="A23" s="58" t="s">
        <v>354</v>
      </c>
      <c r="B23" s="58" t="s">
        <v>355</v>
      </c>
      <c r="C23" s="59">
        <f t="shared" si="1"/>
        <v>0.3318</v>
      </c>
      <c r="D23" s="59"/>
      <c r="E23" s="59">
        <v>0.3318</v>
      </c>
    </row>
    <row r="24" ht="26.45" customHeight="1" spans="1:5">
      <c r="A24" s="58" t="s">
        <v>356</v>
      </c>
      <c r="B24" s="58" t="s">
        <v>357</v>
      </c>
      <c r="C24" s="59">
        <f t="shared" si="1"/>
        <v>3</v>
      </c>
      <c r="D24" s="59"/>
      <c r="E24" s="59">
        <v>3</v>
      </c>
    </row>
    <row r="25" ht="26.45" customHeight="1" spans="1:5">
      <c r="A25" s="58" t="s">
        <v>358</v>
      </c>
      <c r="B25" s="58" t="s">
        <v>359</v>
      </c>
      <c r="C25" s="59">
        <f t="shared" si="1"/>
        <v>2.5</v>
      </c>
      <c r="D25" s="59"/>
      <c r="E25" s="59">
        <v>2.5</v>
      </c>
    </row>
    <row r="26" ht="26.45" customHeight="1" spans="1:5">
      <c r="A26" s="58" t="s">
        <v>360</v>
      </c>
      <c r="B26" s="58" t="s">
        <v>361</v>
      </c>
      <c r="C26" s="59">
        <f t="shared" si="1"/>
        <v>26</v>
      </c>
      <c r="D26" s="59"/>
      <c r="E26" s="59">
        <v>26</v>
      </c>
    </row>
    <row r="27" ht="26.45" customHeight="1" spans="1:5">
      <c r="A27" s="58" t="s">
        <v>362</v>
      </c>
      <c r="B27" s="58" t="s">
        <v>363</v>
      </c>
      <c r="C27" s="59">
        <f t="shared" si="1"/>
        <v>6.6118</v>
      </c>
      <c r="D27" s="59"/>
      <c r="E27" s="59">
        <v>6.6118</v>
      </c>
    </row>
    <row r="28" ht="26.45" customHeight="1" spans="1:5">
      <c r="A28" s="58" t="s">
        <v>364</v>
      </c>
      <c r="B28" s="58" t="s">
        <v>365</v>
      </c>
      <c r="C28" s="59">
        <f t="shared" si="1"/>
        <v>25.06</v>
      </c>
      <c r="D28" s="59"/>
      <c r="E28" s="59">
        <v>25.06</v>
      </c>
    </row>
    <row r="29" ht="26.45" customHeight="1" spans="1:5">
      <c r="A29" s="58" t="s">
        <v>366</v>
      </c>
      <c r="B29" s="58" t="s">
        <v>367</v>
      </c>
      <c r="C29" s="59">
        <f t="shared" si="1"/>
        <v>37.4</v>
      </c>
      <c r="D29" s="59"/>
      <c r="E29" s="59">
        <v>37.4</v>
      </c>
    </row>
    <row r="30" ht="26.45" customHeight="1" spans="1:5">
      <c r="A30" s="23" t="s">
        <v>368</v>
      </c>
      <c r="B30" s="23" t="s">
        <v>246</v>
      </c>
      <c r="C30" s="57">
        <f t="shared" si="1"/>
        <v>1.24</v>
      </c>
      <c r="D30" s="57">
        <f>D31</f>
        <v>1.24</v>
      </c>
      <c r="E30" s="57"/>
    </row>
    <row r="31" ht="26.45" customHeight="1" spans="1:5">
      <c r="A31" s="58" t="s">
        <v>369</v>
      </c>
      <c r="B31" s="58" t="s">
        <v>370</v>
      </c>
      <c r="C31" s="59">
        <f t="shared" si="1"/>
        <v>1.24</v>
      </c>
      <c r="D31" s="59">
        <f>'12个人家庭'!F6</f>
        <v>1.24</v>
      </c>
      <c r="E31" s="59"/>
    </row>
    <row r="32" ht="22.8" customHeight="1" spans="1:5">
      <c r="A32" s="26" t="s">
        <v>136</v>
      </c>
      <c r="B32" s="26"/>
      <c r="C32" s="57">
        <f>C6+C17+C30</f>
        <v>719.99</v>
      </c>
      <c r="D32" s="57">
        <f>D6+D17+D30</f>
        <v>604.73</v>
      </c>
      <c r="E32" s="57">
        <f>E6+E17+E30</f>
        <v>115.26</v>
      </c>
    </row>
    <row r="33" ht="16.35" customHeight="1" spans="1:5">
      <c r="A33" s="39" t="s">
        <v>315</v>
      </c>
      <c r="B33" s="39"/>
      <c r="C33" s="39"/>
      <c r="D33" s="39"/>
      <c r="E33" s="39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20" sqref="E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6"/>
      <c r="M1" s="31" t="s">
        <v>371</v>
      </c>
      <c r="N1" s="31"/>
    </row>
    <row r="2" ht="44.85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0.7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 t="s">
        <v>32</v>
      </c>
      <c r="N3" s="19"/>
    </row>
    <row r="4" ht="42.25" customHeight="1" spans="1:14">
      <c r="A4" s="7" t="s">
        <v>159</v>
      </c>
      <c r="B4" s="7"/>
      <c r="C4" s="7"/>
      <c r="D4" s="7" t="s">
        <v>235</v>
      </c>
      <c r="E4" s="7" t="s">
        <v>236</v>
      </c>
      <c r="F4" s="7" t="s">
        <v>263</v>
      </c>
      <c r="G4" s="7" t="s">
        <v>238</v>
      </c>
      <c r="H4" s="7"/>
      <c r="I4" s="7"/>
      <c r="J4" s="7"/>
      <c r="K4" s="7"/>
      <c r="L4" s="7" t="s">
        <v>242</v>
      </c>
      <c r="M4" s="7"/>
      <c r="N4" s="7"/>
    </row>
    <row r="5" ht="39.65" customHeight="1" spans="1:14">
      <c r="A5" s="7" t="s">
        <v>167</v>
      </c>
      <c r="B5" s="7" t="s">
        <v>168</v>
      </c>
      <c r="C5" s="7" t="s">
        <v>169</v>
      </c>
      <c r="D5" s="7"/>
      <c r="E5" s="7"/>
      <c r="F5" s="7"/>
      <c r="G5" s="7" t="s">
        <v>136</v>
      </c>
      <c r="H5" s="7" t="s">
        <v>372</v>
      </c>
      <c r="I5" s="7" t="s">
        <v>373</v>
      </c>
      <c r="J5" s="7" t="s">
        <v>374</v>
      </c>
      <c r="K5" s="7" t="s">
        <v>375</v>
      </c>
      <c r="L5" s="7" t="s">
        <v>136</v>
      </c>
      <c r="M5" s="7" t="s">
        <v>264</v>
      </c>
      <c r="N5" s="7" t="s">
        <v>376</v>
      </c>
    </row>
    <row r="6" ht="22.8" customHeight="1" spans="1:14">
      <c r="A6" s="25"/>
      <c r="B6" s="25"/>
      <c r="C6" s="25"/>
      <c r="D6" s="25"/>
      <c r="E6" s="25" t="s">
        <v>136</v>
      </c>
      <c r="F6" s="52">
        <f t="shared" ref="F6:F15" si="0">G6</f>
        <v>603.49</v>
      </c>
      <c r="G6" s="52">
        <f>G7</f>
        <v>603.49</v>
      </c>
      <c r="H6" s="52">
        <f>H7</f>
        <v>366.58</v>
      </c>
      <c r="I6" s="52">
        <f>I7</f>
        <v>86.5</v>
      </c>
      <c r="J6" s="52">
        <f>J7</f>
        <v>47.15</v>
      </c>
      <c r="K6" s="52">
        <f>K7</f>
        <v>103.26</v>
      </c>
      <c r="L6" s="52"/>
      <c r="M6" s="52"/>
      <c r="N6" s="52"/>
    </row>
    <row r="7" ht="22.8" customHeight="1" spans="1:14">
      <c r="A7" s="25"/>
      <c r="B7" s="25"/>
      <c r="C7" s="25"/>
      <c r="D7" s="23" t="s">
        <v>154</v>
      </c>
      <c r="E7" s="23" t="s">
        <v>155</v>
      </c>
      <c r="F7" s="52">
        <f t="shared" si="0"/>
        <v>603.49</v>
      </c>
      <c r="G7" s="52">
        <f>G8</f>
        <v>603.49</v>
      </c>
      <c r="H7" s="52">
        <f>H8</f>
        <v>366.58</v>
      </c>
      <c r="I7" s="52">
        <f>I8</f>
        <v>86.5</v>
      </c>
      <c r="J7" s="52">
        <f>J8</f>
        <v>47.15</v>
      </c>
      <c r="K7" s="52">
        <f>K8</f>
        <v>103.26</v>
      </c>
      <c r="L7" s="52"/>
      <c r="M7" s="52"/>
      <c r="N7" s="52"/>
    </row>
    <row r="8" ht="22.8" customHeight="1" spans="1:14">
      <c r="A8" s="25"/>
      <c r="B8" s="25"/>
      <c r="C8" s="25"/>
      <c r="D8" s="45" t="s">
        <v>156</v>
      </c>
      <c r="E8" s="45" t="s">
        <v>157</v>
      </c>
      <c r="F8" s="52">
        <f t="shared" si="0"/>
        <v>603.49</v>
      </c>
      <c r="G8" s="52">
        <f>SUM(G9:G15)</f>
        <v>603.49</v>
      </c>
      <c r="H8" s="52">
        <f>SUM(H9:H15)</f>
        <v>366.58</v>
      </c>
      <c r="I8" s="52">
        <f>SUM(I9:I15)</f>
        <v>86.5</v>
      </c>
      <c r="J8" s="52">
        <f>SUM(J9:J15)</f>
        <v>47.15</v>
      </c>
      <c r="K8" s="52">
        <f>SUM(K9:K15)</f>
        <v>103.26</v>
      </c>
      <c r="L8" s="52"/>
      <c r="M8" s="52"/>
      <c r="N8" s="52"/>
    </row>
    <row r="9" ht="22.8" customHeight="1" spans="1:14">
      <c r="A9" s="48" t="s">
        <v>171</v>
      </c>
      <c r="B9" s="48" t="s">
        <v>174</v>
      </c>
      <c r="C9" s="48" t="s">
        <v>174</v>
      </c>
      <c r="D9" s="41" t="s">
        <v>252</v>
      </c>
      <c r="E9" s="15" t="s">
        <v>253</v>
      </c>
      <c r="F9" s="46">
        <f t="shared" si="0"/>
        <v>53.03</v>
      </c>
      <c r="G9" s="9">
        <f t="shared" ref="G9:G15" si="1">SUM(H9:K9)</f>
        <v>53.03</v>
      </c>
      <c r="H9" s="46"/>
      <c r="I9" s="46">
        <f>'10工资福利'!M8</f>
        <v>53.03</v>
      </c>
      <c r="J9" s="46"/>
      <c r="K9" s="46"/>
      <c r="L9" s="9"/>
      <c r="M9" s="46"/>
      <c r="N9" s="46"/>
    </row>
    <row r="10" ht="22.8" customHeight="1" spans="1:14">
      <c r="A10" s="48" t="s">
        <v>171</v>
      </c>
      <c r="B10" s="48" t="s">
        <v>191</v>
      </c>
      <c r="C10" s="48" t="s">
        <v>194</v>
      </c>
      <c r="D10" s="41" t="s">
        <v>252</v>
      </c>
      <c r="E10" s="15" t="s">
        <v>256</v>
      </c>
      <c r="F10" s="46">
        <f t="shared" si="0"/>
        <v>2.98</v>
      </c>
      <c r="G10" s="9">
        <f t="shared" si="1"/>
        <v>2.98</v>
      </c>
      <c r="H10" s="46"/>
      <c r="I10" s="46">
        <f>'10工资福利'!Q10</f>
        <v>2.98</v>
      </c>
      <c r="J10" s="46"/>
      <c r="K10" s="46"/>
      <c r="L10" s="9"/>
      <c r="M10" s="46"/>
      <c r="N10" s="46"/>
    </row>
    <row r="11" ht="22.8" customHeight="1" spans="1:14">
      <c r="A11" s="48">
        <v>208</v>
      </c>
      <c r="B11" s="48">
        <v>99</v>
      </c>
      <c r="C11" s="48">
        <v>99</v>
      </c>
      <c r="D11" s="41" t="s">
        <v>252</v>
      </c>
      <c r="E11" s="54" t="s">
        <v>257</v>
      </c>
      <c r="F11" s="46">
        <f t="shared" si="0"/>
        <v>2.32</v>
      </c>
      <c r="G11" s="9">
        <f t="shared" si="1"/>
        <v>2.32</v>
      </c>
      <c r="H11" s="46"/>
      <c r="I11" s="46">
        <f>'10工资福利'!L11</f>
        <v>2.32</v>
      </c>
      <c r="J11" s="46"/>
      <c r="K11" s="46"/>
      <c r="L11" s="9"/>
      <c r="M11" s="46"/>
      <c r="N11" s="46"/>
    </row>
    <row r="12" ht="22.8" customHeight="1" spans="1:14">
      <c r="A12" s="48" t="s">
        <v>201</v>
      </c>
      <c r="B12" s="48" t="s">
        <v>185</v>
      </c>
      <c r="C12" s="48" t="s">
        <v>182</v>
      </c>
      <c r="D12" s="41" t="s">
        <v>252</v>
      </c>
      <c r="E12" s="15" t="s">
        <v>258</v>
      </c>
      <c r="F12" s="46">
        <f t="shared" si="0"/>
        <v>28.17</v>
      </c>
      <c r="G12" s="9">
        <f t="shared" si="1"/>
        <v>28.17</v>
      </c>
      <c r="H12" s="46"/>
      <c r="I12" s="46">
        <f>'10工资福利'!O8</f>
        <v>28.17</v>
      </c>
      <c r="J12" s="46"/>
      <c r="K12" s="46"/>
      <c r="L12" s="9"/>
      <c r="M12" s="46"/>
      <c r="N12" s="46"/>
    </row>
    <row r="13" ht="22.8" customHeight="1" spans="1:14">
      <c r="A13" s="48" t="s">
        <v>214</v>
      </c>
      <c r="B13" s="48" t="s">
        <v>182</v>
      </c>
      <c r="C13" s="48" t="s">
        <v>182</v>
      </c>
      <c r="D13" s="41" t="s">
        <v>252</v>
      </c>
      <c r="E13" s="15" t="s">
        <v>259</v>
      </c>
      <c r="F13" s="46">
        <f t="shared" si="0"/>
        <v>469.84</v>
      </c>
      <c r="G13" s="9">
        <f t="shared" si="1"/>
        <v>469.84</v>
      </c>
      <c r="H13" s="46">
        <f>'10工资福利'!G8</f>
        <v>366.58</v>
      </c>
      <c r="I13" s="46"/>
      <c r="J13" s="46"/>
      <c r="K13" s="46">
        <f>'10工资福利'!S8</f>
        <v>103.26</v>
      </c>
      <c r="L13" s="9"/>
      <c r="M13" s="46"/>
      <c r="N13" s="46"/>
    </row>
    <row r="14" ht="22.8" customHeight="1" spans="1:14">
      <c r="A14" s="48" t="s">
        <v>214</v>
      </c>
      <c r="B14" s="48" t="s">
        <v>182</v>
      </c>
      <c r="C14" s="48" t="s">
        <v>377</v>
      </c>
      <c r="D14" s="41" t="s">
        <v>252</v>
      </c>
      <c r="E14" s="15" t="s">
        <v>378</v>
      </c>
      <c r="F14" s="46">
        <f t="shared" si="0"/>
        <v>0</v>
      </c>
      <c r="G14" s="9">
        <f t="shared" si="1"/>
        <v>0</v>
      </c>
      <c r="H14" s="46"/>
      <c r="I14" s="46"/>
      <c r="J14" s="46"/>
      <c r="K14" s="46"/>
      <c r="L14" s="9"/>
      <c r="M14" s="46"/>
      <c r="N14" s="46"/>
    </row>
    <row r="15" ht="22.8" customHeight="1" spans="1:14">
      <c r="A15" s="48" t="s">
        <v>227</v>
      </c>
      <c r="B15" s="48" t="s">
        <v>194</v>
      </c>
      <c r="C15" s="48" t="s">
        <v>182</v>
      </c>
      <c r="D15" s="41" t="s">
        <v>252</v>
      </c>
      <c r="E15" s="15" t="s">
        <v>261</v>
      </c>
      <c r="F15" s="46">
        <f t="shared" si="0"/>
        <v>47.15</v>
      </c>
      <c r="G15" s="9">
        <f t="shared" si="1"/>
        <v>47.15</v>
      </c>
      <c r="H15" s="46"/>
      <c r="I15" s="46"/>
      <c r="J15" s="46">
        <f>'10工资福利'!R15</f>
        <v>47.15</v>
      </c>
      <c r="K15" s="46"/>
      <c r="L15" s="9"/>
      <c r="M15" s="46"/>
      <c r="N15" s="46"/>
    </row>
    <row r="16" ht="16.35" customHeight="1" spans="1:5">
      <c r="A16" s="39" t="s">
        <v>315</v>
      </c>
      <c r="B16" s="39"/>
      <c r="C16" s="39"/>
      <c r="D16" s="39"/>
      <c r="E16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10" zoomScaleNormal="110" topLeftCell="E1" workbookViewId="0">
      <selection activeCell="F18" sqref="F18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6"/>
      <c r="U1" s="31" t="s">
        <v>379</v>
      </c>
      <c r="V1" s="31"/>
    </row>
    <row r="2" ht="50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9" t="s">
        <v>32</v>
      </c>
      <c r="V3" s="19"/>
    </row>
    <row r="4" ht="26.7" customHeight="1" spans="1:22">
      <c r="A4" s="7" t="s">
        <v>159</v>
      </c>
      <c r="B4" s="7"/>
      <c r="C4" s="7"/>
      <c r="D4" s="7" t="s">
        <v>235</v>
      </c>
      <c r="E4" s="7" t="s">
        <v>236</v>
      </c>
      <c r="F4" s="7" t="s">
        <v>263</v>
      </c>
      <c r="G4" s="7" t="s">
        <v>380</v>
      </c>
      <c r="H4" s="7"/>
      <c r="I4" s="7"/>
      <c r="J4" s="7"/>
      <c r="K4" s="7"/>
      <c r="L4" s="7" t="s">
        <v>381</v>
      </c>
      <c r="M4" s="7"/>
      <c r="N4" s="7"/>
      <c r="O4" s="7"/>
      <c r="P4" s="7"/>
      <c r="Q4" s="7"/>
      <c r="R4" s="7" t="s">
        <v>374</v>
      </c>
      <c r="S4" s="7" t="s">
        <v>382</v>
      </c>
      <c r="T4" s="7"/>
      <c r="U4" s="7"/>
      <c r="V4" s="7"/>
    </row>
    <row r="5" ht="41.4" customHeight="1" spans="1:22">
      <c r="A5" s="7" t="s">
        <v>167</v>
      </c>
      <c r="B5" s="7" t="s">
        <v>168</v>
      </c>
      <c r="C5" s="7" t="s">
        <v>169</v>
      </c>
      <c r="D5" s="7"/>
      <c r="E5" s="7"/>
      <c r="F5" s="7"/>
      <c r="G5" s="7" t="s">
        <v>136</v>
      </c>
      <c r="H5" s="7" t="s">
        <v>383</v>
      </c>
      <c r="I5" s="7" t="s">
        <v>384</v>
      </c>
      <c r="J5" s="7" t="s">
        <v>385</v>
      </c>
      <c r="K5" s="7" t="s">
        <v>386</v>
      </c>
      <c r="L5" s="7" t="s">
        <v>136</v>
      </c>
      <c r="M5" s="7" t="s">
        <v>387</v>
      </c>
      <c r="N5" s="7" t="s">
        <v>388</v>
      </c>
      <c r="O5" s="7" t="s">
        <v>389</v>
      </c>
      <c r="P5" s="7" t="s">
        <v>390</v>
      </c>
      <c r="Q5" s="7" t="s">
        <v>391</v>
      </c>
      <c r="R5" s="7"/>
      <c r="S5" s="7" t="s">
        <v>136</v>
      </c>
      <c r="T5" s="7" t="s">
        <v>392</v>
      </c>
      <c r="U5" s="7" t="s">
        <v>393</v>
      </c>
      <c r="V5" s="7" t="s">
        <v>375</v>
      </c>
    </row>
    <row r="6" ht="22.8" customHeight="1" spans="1:22">
      <c r="A6" s="25"/>
      <c r="B6" s="25"/>
      <c r="C6" s="25"/>
      <c r="D6" s="25"/>
      <c r="E6" s="25" t="s">
        <v>136</v>
      </c>
      <c r="F6" s="24">
        <f>G6+L6+R6+S6</f>
        <v>603.49</v>
      </c>
      <c r="G6" s="24">
        <f>SUM(H6:K6)</f>
        <v>366.58</v>
      </c>
      <c r="H6" s="24">
        <f>H7</f>
        <v>256.73</v>
      </c>
      <c r="I6" s="24">
        <f>I7</f>
        <v>31.55</v>
      </c>
      <c r="J6" s="24">
        <f>J7</f>
        <v>18.25</v>
      </c>
      <c r="K6" s="24">
        <f>K7</f>
        <v>60.05</v>
      </c>
      <c r="L6" s="24">
        <f>SUM(M6:Q6)</f>
        <v>86.5</v>
      </c>
      <c r="M6" s="24">
        <f>M7</f>
        <v>53.03</v>
      </c>
      <c r="N6" s="24"/>
      <c r="O6" s="24">
        <f t="shared" ref="N6:V6" si="0">O7</f>
        <v>28.17</v>
      </c>
      <c r="P6" s="24"/>
      <c r="Q6" s="24">
        <f t="shared" si="0"/>
        <v>5.3</v>
      </c>
      <c r="R6" s="24">
        <f t="shared" si="0"/>
        <v>47.15</v>
      </c>
      <c r="S6" s="24">
        <f>SUM(T6:V6)</f>
        <v>103.26</v>
      </c>
      <c r="T6" s="24">
        <f t="shared" si="0"/>
        <v>14.76</v>
      </c>
      <c r="U6" s="24"/>
      <c r="V6" s="24">
        <f t="shared" si="0"/>
        <v>88.5</v>
      </c>
    </row>
    <row r="7" ht="22.8" customHeight="1" spans="1:22">
      <c r="A7" s="25"/>
      <c r="B7" s="25"/>
      <c r="C7" s="25"/>
      <c r="D7" s="23" t="s">
        <v>154</v>
      </c>
      <c r="E7" s="23" t="s">
        <v>155</v>
      </c>
      <c r="F7" s="24">
        <f>G7+L7+R7+S7</f>
        <v>603.49</v>
      </c>
      <c r="G7" s="24">
        <f>SUM(H7:K7)</f>
        <v>366.58</v>
      </c>
      <c r="H7" s="24">
        <f>H8</f>
        <v>256.73</v>
      </c>
      <c r="I7" s="24">
        <f>I8</f>
        <v>31.55</v>
      </c>
      <c r="J7" s="24">
        <f>J8</f>
        <v>18.25</v>
      </c>
      <c r="K7" s="24">
        <f>K8</f>
        <v>60.05</v>
      </c>
      <c r="L7" s="24">
        <f>SUM(M7:Q7)</f>
        <v>86.5</v>
      </c>
      <c r="M7" s="24">
        <f>M8</f>
        <v>53.03</v>
      </c>
      <c r="N7" s="24"/>
      <c r="O7" s="24">
        <f t="shared" ref="N7:V7" si="1">O8</f>
        <v>28.17</v>
      </c>
      <c r="P7" s="24"/>
      <c r="Q7" s="24">
        <f t="shared" si="1"/>
        <v>5.3</v>
      </c>
      <c r="R7" s="24">
        <f t="shared" si="1"/>
        <v>47.15</v>
      </c>
      <c r="S7" s="24">
        <f>SUM(T7:V7)</f>
        <v>103.26</v>
      </c>
      <c r="T7" s="24">
        <f t="shared" si="1"/>
        <v>14.76</v>
      </c>
      <c r="U7" s="24"/>
      <c r="V7" s="24">
        <f t="shared" si="1"/>
        <v>88.5</v>
      </c>
    </row>
    <row r="8" ht="22.8" customHeight="1" spans="1:22">
      <c r="A8" s="25"/>
      <c r="B8" s="25"/>
      <c r="C8" s="25"/>
      <c r="D8" s="45" t="s">
        <v>156</v>
      </c>
      <c r="E8" s="45" t="s">
        <v>157</v>
      </c>
      <c r="F8" s="24">
        <f>G8+L8+R8+S8</f>
        <v>603.49</v>
      </c>
      <c r="G8" s="24">
        <f>SUM(H8:K8)</f>
        <v>366.58</v>
      </c>
      <c r="H8" s="24">
        <f>SUM(H9:H15)</f>
        <v>256.73</v>
      </c>
      <c r="I8" s="24">
        <f t="shared" ref="H8:M8" si="2">SUM(I9:I15)</f>
        <v>31.55</v>
      </c>
      <c r="J8" s="24">
        <f t="shared" si="2"/>
        <v>18.25</v>
      </c>
      <c r="K8" s="24">
        <f t="shared" si="2"/>
        <v>60.05</v>
      </c>
      <c r="L8" s="24">
        <f t="shared" si="2"/>
        <v>86.5</v>
      </c>
      <c r="M8" s="24">
        <f t="shared" si="2"/>
        <v>53.03</v>
      </c>
      <c r="N8" s="24"/>
      <c r="O8" s="24">
        <f>SUM(O9:O15)</f>
        <v>28.17</v>
      </c>
      <c r="P8" s="24"/>
      <c r="Q8" s="24">
        <f>SUM(Q9:Q15)</f>
        <v>5.3</v>
      </c>
      <c r="R8" s="24">
        <f>SUM(R9:R15)</f>
        <v>47.15</v>
      </c>
      <c r="S8" s="24">
        <f>SUM(T8:V8)</f>
        <v>103.26</v>
      </c>
      <c r="T8" s="24">
        <f>SUM(T9:T15)</f>
        <v>14.76</v>
      </c>
      <c r="U8" s="24"/>
      <c r="V8" s="24">
        <f>SUM(V9:V15)</f>
        <v>88.5</v>
      </c>
    </row>
    <row r="9" ht="22.8" customHeight="1" spans="1:22">
      <c r="A9" s="48" t="s">
        <v>171</v>
      </c>
      <c r="B9" s="48" t="s">
        <v>174</v>
      </c>
      <c r="C9" s="48" t="s">
        <v>174</v>
      </c>
      <c r="D9" s="41" t="s">
        <v>252</v>
      </c>
      <c r="E9" s="15" t="s">
        <v>253</v>
      </c>
      <c r="F9" s="9">
        <f>G9+L9+R9+S9</f>
        <v>53.03</v>
      </c>
      <c r="G9" s="46"/>
      <c r="H9" s="46"/>
      <c r="I9" s="46"/>
      <c r="J9" s="46"/>
      <c r="K9" s="46"/>
      <c r="L9" s="9">
        <f>SUM(M9:Q9)</f>
        <v>53.03</v>
      </c>
      <c r="M9" s="46">
        <v>53.03</v>
      </c>
      <c r="N9" s="46"/>
      <c r="O9" s="46"/>
      <c r="P9" s="46"/>
      <c r="Q9" s="46"/>
      <c r="R9" s="46"/>
      <c r="S9" s="9"/>
      <c r="T9" s="46"/>
      <c r="U9" s="46"/>
      <c r="V9" s="46"/>
    </row>
    <row r="10" ht="22.8" customHeight="1" spans="1:22">
      <c r="A10" s="48" t="s">
        <v>171</v>
      </c>
      <c r="B10" s="48" t="s">
        <v>191</v>
      </c>
      <c r="C10" s="48" t="s">
        <v>194</v>
      </c>
      <c r="D10" s="41" t="s">
        <v>252</v>
      </c>
      <c r="E10" s="15" t="s">
        <v>256</v>
      </c>
      <c r="F10" s="9">
        <f>G10+L10+R10+S10</f>
        <v>2.98</v>
      </c>
      <c r="G10" s="46"/>
      <c r="H10" s="46"/>
      <c r="I10" s="46"/>
      <c r="J10" s="46"/>
      <c r="K10" s="46"/>
      <c r="L10" s="9">
        <f>SUM(M10:Q10)</f>
        <v>2.98</v>
      </c>
      <c r="M10" s="46"/>
      <c r="N10" s="46"/>
      <c r="O10" s="46"/>
      <c r="P10" s="46"/>
      <c r="Q10" s="46">
        <v>2.98</v>
      </c>
      <c r="R10" s="46"/>
      <c r="S10" s="9"/>
      <c r="T10" s="46"/>
      <c r="U10" s="46"/>
      <c r="V10" s="46"/>
    </row>
    <row r="11" ht="22.8" customHeight="1" spans="1:22">
      <c r="A11" s="48">
        <v>208</v>
      </c>
      <c r="B11" s="48">
        <v>99</v>
      </c>
      <c r="C11" s="48">
        <v>99</v>
      </c>
      <c r="D11" s="53" t="s">
        <v>252</v>
      </c>
      <c r="E11" s="15" t="s">
        <v>257</v>
      </c>
      <c r="F11" s="9"/>
      <c r="G11" s="46"/>
      <c r="H11" s="46"/>
      <c r="I11" s="46"/>
      <c r="J11" s="46"/>
      <c r="K11" s="46"/>
      <c r="L11" s="9">
        <f>SUM(M11:Q11)</f>
        <v>2.32</v>
      </c>
      <c r="M11" s="46"/>
      <c r="N11" s="46"/>
      <c r="O11" s="46"/>
      <c r="P11" s="46"/>
      <c r="Q11" s="46">
        <v>2.32</v>
      </c>
      <c r="R11" s="46"/>
      <c r="S11" s="9"/>
      <c r="T11" s="46"/>
      <c r="U11" s="46"/>
      <c r="V11" s="46"/>
    </row>
    <row r="12" ht="22.8" customHeight="1" spans="1:22">
      <c r="A12" s="48" t="s">
        <v>201</v>
      </c>
      <c r="B12" s="48" t="s">
        <v>185</v>
      </c>
      <c r="C12" s="48" t="s">
        <v>182</v>
      </c>
      <c r="D12" s="41" t="s">
        <v>252</v>
      </c>
      <c r="E12" s="15" t="s">
        <v>258</v>
      </c>
      <c r="F12" s="9">
        <f>G12+L12+R12+S12</f>
        <v>28.17</v>
      </c>
      <c r="G12" s="46"/>
      <c r="H12" s="46"/>
      <c r="I12" s="46"/>
      <c r="J12" s="46"/>
      <c r="K12" s="46"/>
      <c r="L12" s="9">
        <f>SUM(M12:Q12)</f>
        <v>28.17</v>
      </c>
      <c r="M12" s="46"/>
      <c r="N12" s="46"/>
      <c r="O12" s="46">
        <v>28.17</v>
      </c>
      <c r="P12" s="46"/>
      <c r="Q12" s="46"/>
      <c r="R12" s="46"/>
      <c r="S12" s="9"/>
      <c r="T12" s="46"/>
      <c r="U12" s="46"/>
      <c r="V12" s="46"/>
    </row>
    <row r="13" ht="22.8" customHeight="1" spans="1:22">
      <c r="A13" s="48" t="s">
        <v>214</v>
      </c>
      <c r="B13" s="48" t="s">
        <v>182</v>
      </c>
      <c r="C13" s="48" t="s">
        <v>182</v>
      </c>
      <c r="D13" s="41" t="s">
        <v>252</v>
      </c>
      <c r="E13" s="15" t="s">
        <v>259</v>
      </c>
      <c r="F13" s="9">
        <f>G13+L13+R13+S13</f>
        <v>469.84</v>
      </c>
      <c r="G13" s="46">
        <f>SUM(H13:K13)</f>
        <v>366.58</v>
      </c>
      <c r="H13" s="46">
        <v>256.73</v>
      </c>
      <c r="I13" s="46">
        <v>31.55</v>
      </c>
      <c r="J13" s="46">
        <v>18.25</v>
      </c>
      <c r="K13" s="46">
        <v>60.05</v>
      </c>
      <c r="L13" s="9"/>
      <c r="M13" s="46"/>
      <c r="N13" s="46"/>
      <c r="O13" s="46"/>
      <c r="P13" s="46"/>
      <c r="Q13" s="46"/>
      <c r="R13" s="46"/>
      <c r="S13" s="9">
        <f>SUM(T13:V13)</f>
        <v>103.26</v>
      </c>
      <c r="T13" s="46">
        <v>14.76</v>
      </c>
      <c r="U13" s="46"/>
      <c r="V13" s="46">
        <v>88.5</v>
      </c>
    </row>
    <row r="14" ht="22.8" customHeight="1" spans="1:22">
      <c r="A14" s="48" t="s">
        <v>214</v>
      </c>
      <c r="B14" s="48" t="s">
        <v>182</v>
      </c>
      <c r="C14" s="48" t="s">
        <v>377</v>
      </c>
      <c r="D14" s="41" t="s">
        <v>252</v>
      </c>
      <c r="E14" s="15" t="s">
        <v>378</v>
      </c>
      <c r="F14" s="9"/>
      <c r="G14" s="46"/>
      <c r="H14" s="46"/>
      <c r="I14" s="46"/>
      <c r="J14" s="46"/>
      <c r="K14" s="46"/>
      <c r="L14" s="9"/>
      <c r="M14" s="46"/>
      <c r="N14" s="46"/>
      <c r="O14" s="46"/>
      <c r="P14" s="46"/>
      <c r="Q14" s="46"/>
      <c r="R14" s="46"/>
      <c r="S14" s="9"/>
      <c r="T14" s="46"/>
      <c r="U14" s="46"/>
      <c r="V14" s="46"/>
    </row>
    <row r="15" ht="22.8" customHeight="1" spans="1:22">
      <c r="A15" s="48" t="s">
        <v>227</v>
      </c>
      <c r="B15" s="48" t="s">
        <v>194</v>
      </c>
      <c r="C15" s="48" t="s">
        <v>182</v>
      </c>
      <c r="D15" s="41" t="s">
        <v>252</v>
      </c>
      <c r="E15" s="15" t="s">
        <v>261</v>
      </c>
      <c r="F15" s="9">
        <f>G15+L15+R15+S15</f>
        <v>47.15</v>
      </c>
      <c r="G15" s="46"/>
      <c r="H15" s="46"/>
      <c r="I15" s="46"/>
      <c r="J15" s="46"/>
      <c r="K15" s="46"/>
      <c r="L15" s="9"/>
      <c r="M15" s="46"/>
      <c r="N15" s="46"/>
      <c r="O15" s="46"/>
      <c r="P15" s="46"/>
      <c r="Q15" s="46"/>
      <c r="R15" s="46">
        <v>47.15</v>
      </c>
      <c r="S15" s="9"/>
      <c r="T15" s="46"/>
      <c r="U15" s="46"/>
      <c r="V15" s="46"/>
    </row>
    <row r="16" ht="16.35" customHeight="1" spans="1:6">
      <c r="A16" s="39" t="s">
        <v>315</v>
      </c>
      <c r="B16" s="39"/>
      <c r="C16" s="39"/>
      <c r="D16" s="39"/>
      <c r="E16" s="39"/>
      <c r="F16" s="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0" sqref="H20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6"/>
      <c r="K1" s="31" t="s">
        <v>394</v>
      </c>
    </row>
    <row r="2" ht="46.55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1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9" t="s">
        <v>32</v>
      </c>
      <c r="K3" s="19"/>
    </row>
    <row r="4" ht="23.25" customHeight="1" spans="1:11">
      <c r="A4" s="7" t="s">
        <v>159</v>
      </c>
      <c r="B4" s="7"/>
      <c r="C4" s="7"/>
      <c r="D4" s="7" t="s">
        <v>235</v>
      </c>
      <c r="E4" s="7" t="s">
        <v>236</v>
      </c>
      <c r="F4" s="7" t="s">
        <v>395</v>
      </c>
      <c r="G4" s="7" t="s">
        <v>396</v>
      </c>
      <c r="H4" s="7" t="s">
        <v>397</v>
      </c>
      <c r="I4" s="7" t="s">
        <v>398</v>
      </c>
      <c r="J4" s="7" t="s">
        <v>399</v>
      </c>
      <c r="K4" s="7" t="s">
        <v>400</v>
      </c>
    </row>
    <row r="5" ht="17.25" customHeight="1" spans="1:11">
      <c r="A5" s="7" t="s">
        <v>167</v>
      </c>
      <c r="B5" s="7" t="s">
        <v>168</v>
      </c>
      <c r="C5" s="7" t="s">
        <v>169</v>
      </c>
      <c r="D5" s="7"/>
      <c r="E5" s="7"/>
      <c r="F5" s="7"/>
      <c r="G5" s="7"/>
      <c r="H5" s="7"/>
      <c r="I5" s="7"/>
      <c r="J5" s="7"/>
      <c r="K5" s="7"/>
    </row>
    <row r="6" ht="22.8" customHeight="1" spans="1:11">
      <c r="A6" s="25"/>
      <c r="B6" s="25"/>
      <c r="C6" s="25"/>
      <c r="D6" s="25"/>
      <c r="E6" s="25" t="s">
        <v>136</v>
      </c>
      <c r="F6" s="24">
        <f>F7</f>
        <v>1.24</v>
      </c>
      <c r="G6" s="24"/>
      <c r="H6" s="24"/>
      <c r="I6" s="24"/>
      <c r="J6" s="24"/>
      <c r="K6" s="24">
        <f>K7</f>
        <v>1.24</v>
      </c>
    </row>
    <row r="7" ht="22.8" customHeight="1" spans="1:11">
      <c r="A7" s="25"/>
      <c r="B7" s="25"/>
      <c r="C7" s="25"/>
      <c r="D7" s="23" t="s">
        <v>154</v>
      </c>
      <c r="E7" s="23" t="s">
        <v>155</v>
      </c>
      <c r="F7" s="24">
        <f>F8</f>
        <v>1.24</v>
      </c>
      <c r="G7" s="24"/>
      <c r="H7" s="24"/>
      <c r="I7" s="24"/>
      <c r="J7" s="24"/>
      <c r="K7" s="24">
        <f>K8</f>
        <v>1.24</v>
      </c>
    </row>
    <row r="8" ht="22.8" customHeight="1" spans="1:11">
      <c r="A8" s="25"/>
      <c r="B8" s="25"/>
      <c r="C8" s="25"/>
      <c r="D8" s="45" t="s">
        <v>156</v>
      </c>
      <c r="E8" s="45" t="s">
        <v>157</v>
      </c>
      <c r="F8" s="24">
        <f>F9</f>
        <v>1.24</v>
      </c>
      <c r="G8" s="24"/>
      <c r="H8" s="24"/>
      <c r="I8" s="24"/>
      <c r="J8" s="24"/>
      <c r="K8" s="24">
        <f>K9</f>
        <v>1.24</v>
      </c>
    </row>
    <row r="9" ht="22.8" customHeight="1" spans="1:11">
      <c r="A9" s="48" t="s">
        <v>171</v>
      </c>
      <c r="B9" s="48" t="s">
        <v>179</v>
      </c>
      <c r="C9" s="48" t="s">
        <v>182</v>
      </c>
      <c r="D9" s="41" t="s">
        <v>252</v>
      </c>
      <c r="E9" s="15" t="s">
        <v>254</v>
      </c>
      <c r="F9" s="9">
        <v>1.24</v>
      </c>
      <c r="G9" s="46"/>
      <c r="H9" s="46"/>
      <c r="I9" s="46"/>
      <c r="J9" s="46"/>
      <c r="K9" s="46">
        <v>1.24</v>
      </c>
    </row>
    <row r="10" ht="16.35" customHeight="1" spans="1:5">
      <c r="A10" s="39" t="s">
        <v>315</v>
      </c>
      <c r="B10" s="39"/>
      <c r="C10" s="39"/>
      <c r="D10" s="39"/>
      <c r="E10" s="3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23" sqref="H22:H23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6"/>
      <c r="Q1" s="31" t="s">
        <v>401</v>
      </c>
      <c r="R1" s="31"/>
    </row>
    <row r="2" ht="40.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9" t="s">
        <v>32</v>
      </c>
      <c r="R3" s="19"/>
    </row>
    <row r="4" ht="24.15" customHeight="1" spans="1:18">
      <c r="A4" s="7" t="s">
        <v>159</v>
      </c>
      <c r="B4" s="7"/>
      <c r="C4" s="7"/>
      <c r="D4" s="7" t="s">
        <v>235</v>
      </c>
      <c r="E4" s="7" t="s">
        <v>236</v>
      </c>
      <c r="F4" s="7" t="s">
        <v>395</v>
      </c>
      <c r="G4" s="7" t="s">
        <v>402</v>
      </c>
      <c r="H4" s="7" t="s">
        <v>403</v>
      </c>
      <c r="I4" s="7" t="s">
        <v>404</v>
      </c>
      <c r="J4" s="7" t="s">
        <v>405</v>
      </c>
      <c r="K4" s="7" t="s">
        <v>406</v>
      </c>
      <c r="L4" s="7" t="s">
        <v>407</v>
      </c>
      <c r="M4" s="7" t="s">
        <v>408</v>
      </c>
      <c r="N4" s="7" t="s">
        <v>397</v>
      </c>
      <c r="O4" s="7" t="s">
        <v>409</v>
      </c>
      <c r="P4" s="7" t="s">
        <v>410</v>
      </c>
      <c r="Q4" s="7" t="s">
        <v>398</v>
      </c>
      <c r="R4" s="7" t="s">
        <v>400</v>
      </c>
    </row>
    <row r="5" ht="21.55" customHeight="1" spans="1:18">
      <c r="A5" s="7" t="s">
        <v>167</v>
      </c>
      <c r="B5" s="7" t="s">
        <v>168</v>
      </c>
      <c r="C5" s="7" t="s">
        <v>169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22.8" customHeight="1" spans="1:18">
      <c r="A6" s="25"/>
      <c r="B6" s="25"/>
      <c r="C6" s="25"/>
      <c r="D6" s="25"/>
      <c r="E6" s="25" t="s">
        <v>136</v>
      </c>
      <c r="F6" s="24">
        <f>F7</f>
        <v>1.24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>
        <f>R7</f>
        <v>1.24</v>
      </c>
    </row>
    <row r="7" ht="22.8" customHeight="1" spans="1:18">
      <c r="A7" s="25"/>
      <c r="B7" s="25"/>
      <c r="C7" s="25"/>
      <c r="D7" s="23" t="s">
        <v>154</v>
      </c>
      <c r="E7" s="23" t="s">
        <v>155</v>
      </c>
      <c r="F7" s="24">
        <f>F8</f>
        <v>1.24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>
        <f>R8</f>
        <v>1.24</v>
      </c>
    </row>
    <row r="8" ht="22.8" customHeight="1" spans="1:18">
      <c r="A8" s="25"/>
      <c r="B8" s="25"/>
      <c r="C8" s="25"/>
      <c r="D8" s="45" t="s">
        <v>156</v>
      </c>
      <c r="E8" s="45" t="s">
        <v>157</v>
      </c>
      <c r="F8" s="24">
        <f>F9</f>
        <v>1.24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f>R9</f>
        <v>1.24</v>
      </c>
    </row>
    <row r="9" ht="22.8" customHeight="1" spans="1:18">
      <c r="A9" s="48" t="s">
        <v>171</v>
      </c>
      <c r="B9" s="48" t="s">
        <v>179</v>
      </c>
      <c r="C9" s="48" t="s">
        <v>182</v>
      </c>
      <c r="D9" s="41" t="s">
        <v>252</v>
      </c>
      <c r="E9" s="15" t="s">
        <v>254</v>
      </c>
      <c r="F9" s="9">
        <v>1.24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1.24</v>
      </c>
    </row>
    <row r="10" ht="16.35" customHeight="1" spans="1:5">
      <c r="A10" s="39" t="s">
        <v>315</v>
      </c>
      <c r="B10" s="39"/>
      <c r="C10" s="39"/>
      <c r="D10" s="39"/>
      <c r="E10" s="3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E26" sqref="E2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6"/>
      <c r="S1" s="31" t="s">
        <v>411</v>
      </c>
      <c r="T1" s="31"/>
    </row>
    <row r="2" ht="36.2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8.45" customHeight="1" spans="1:20">
      <c r="A4" s="7" t="s">
        <v>159</v>
      </c>
      <c r="B4" s="7"/>
      <c r="C4" s="7"/>
      <c r="D4" s="7" t="s">
        <v>235</v>
      </c>
      <c r="E4" s="7" t="s">
        <v>236</v>
      </c>
      <c r="F4" s="7" t="s">
        <v>395</v>
      </c>
      <c r="G4" s="7" t="s">
        <v>239</v>
      </c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242</v>
      </c>
      <c r="S4" s="7"/>
      <c r="T4" s="7"/>
    </row>
    <row r="5" ht="36.2" customHeight="1" spans="1:20">
      <c r="A5" s="7" t="s">
        <v>167</v>
      </c>
      <c r="B5" s="7" t="s">
        <v>168</v>
      </c>
      <c r="C5" s="7" t="s">
        <v>169</v>
      </c>
      <c r="D5" s="7"/>
      <c r="E5" s="7"/>
      <c r="F5" s="7"/>
      <c r="G5" s="7" t="s">
        <v>136</v>
      </c>
      <c r="H5" s="7" t="s">
        <v>412</v>
      </c>
      <c r="I5" s="7" t="s">
        <v>413</v>
      </c>
      <c r="J5" s="7" t="s">
        <v>414</v>
      </c>
      <c r="K5" s="7" t="s">
        <v>415</v>
      </c>
      <c r="L5" s="7" t="s">
        <v>416</v>
      </c>
      <c r="M5" s="7" t="s">
        <v>417</v>
      </c>
      <c r="N5" s="7" t="s">
        <v>418</v>
      </c>
      <c r="O5" s="7" t="s">
        <v>419</v>
      </c>
      <c r="P5" s="7" t="s">
        <v>420</v>
      </c>
      <c r="Q5" s="7" t="s">
        <v>421</v>
      </c>
      <c r="R5" s="7" t="s">
        <v>136</v>
      </c>
      <c r="S5" s="7" t="s">
        <v>343</v>
      </c>
      <c r="T5" s="7" t="s">
        <v>376</v>
      </c>
    </row>
    <row r="6" ht="22.8" customHeight="1" spans="1:20">
      <c r="A6" s="25"/>
      <c r="B6" s="25"/>
      <c r="C6" s="25"/>
      <c r="D6" s="25"/>
      <c r="E6" s="25" t="s">
        <v>136</v>
      </c>
      <c r="F6" s="52">
        <f>G6</f>
        <v>115.26</v>
      </c>
      <c r="G6" s="52">
        <f>SUM(H6:Q6)</f>
        <v>115.26</v>
      </c>
      <c r="H6" s="52">
        <f>H7</f>
        <v>73.9282</v>
      </c>
      <c r="I6" s="52"/>
      <c r="J6" s="52">
        <f t="shared" ref="I6:Q6" si="0">J7</f>
        <v>0.6</v>
      </c>
      <c r="K6" s="52"/>
      <c r="L6" s="52">
        <f t="shared" si="0"/>
        <v>2.5</v>
      </c>
      <c r="M6" s="52">
        <f t="shared" si="0"/>
        <v>0.3318</v>
      </c>
      <c r="N6" s="52"/>
      <c r="O6" s="52"/>
      <c r="P6" s="52">
        <f t="shared" si="0"/>
        <v>0.5</v>
      </c>
      <c r="Q6" s="52">
        <f t="shared" si="0"/>
        <v>37.4</v>
      </c>
      <c r="R6" s="52"/>
      <c r="S6" s="52"/>
      <c r="T6" s="52"/>
    </row>
    <row r="7" ht="22.8" customHeight="1" spans="1:20">
      <c r="A7" s="25"/>
      <c r="B7" s="25"/>
      <c r="C7" s="25"/>
      <c r="D7" s="23" t="s">
        <v>154</v>
      </c>
      <c r="E7" s="23" t="s">
        <v>155</v>
      </c>
      <c r="F7" s="52">
        <f>G7</f>
        <v>115.26</v>
      </c>
      <c r="G7" s="52">
        <f>SUM(H7:Q7)</f>
        <v>115.26</v>
      </c>
      <c r="H7" s="52">
        <f>H8</f>
        <v>73.9282</v>
      </c>
      <c r="I7" s="52"/>
      <c r="J7" s="52">
        <f t="shared" ref="I7:Q7" si="1">J8</f>
        <v>0.6</v>
      </c>
      <c r="K7" s="52"/>
      <c r="L7" s="52">
        <f t="shared" si="1"/>
        <v>2.5</v>
      </c>
      <c r="M7" s="52">
        <f t="shared" si="1"/>
        <v>0.3318</v>
      </c>
      <c r="N7" s="52"/>
      <c r="O7" s="52"/>
      <c r="P7" s="52">
        <f t="shared" si="1"/>
        <v>0.5</v>
      </c>
      <c r="Q7" s="52">
        <f t="shared" si="1"/>
        <v>37.4</v>
      </c>
      <c r="R7" s="52"/>
      <c r="S7" s="52"/>
      <c r="T7" s="52"/>
    </row>
    <row r="8" ht="22.8" customHeight="1" spans="1:20">
      <c r="A8" s="25"/>
      <c r="B8" s="25"/>
      <c r="C8" s="25"/>
      <c r="D8" s="45" t="s">
        <v>156</v>
      </c>
      <c r="E8" s="45" t="s">
        <v>157</v>
      </c>
      <c r="F8" s="52">
        <f>G8</f>
        <v>115.26</v>
      </c>
      <c r="G8" s="52">
        <f>SUM(H8:Q8)</f>
        <v>115.26</v>
      </c>
      <c r="H8" s="52">
        <f>H9</f>
        <v>73.9282</v>
      </c>
      <c r="I8" s="52"/>
      <c r="J8" s="52">
        <f t="shared" ref="I8:Q8" si="2">J9</f>
        <v>0.6</v>
      </c>
      <c r="K8" s="52"/>
      <c r="L8" s="52">
        <f t="shared" si="2"/>
        <v>2.5</v>
      </c>
      <c r="M8" s="52">
        <f t="shared" si="2"/>
        <v>0.3318</v>
      </c>
      <c r="N8" s="52"/>
      <c r="O8" s="52"/>
      <c r="P8" s="52">
        <f t="shared" si="2"/>
        <v>0.5</v>
      </c>
      <c r="Q8" s="52">
        <f t="shared" si="2"/>
        <v>37.4</v>
      </c>
      <c r="R8" s="52"/>
      <c r="S8" s="52"/>
      <c r="T8" s="52"/>
    </row>
    <row r="9" ht="22.8" customHeight="1" spans="1:20">
      <c r="A9" s="48" t="s">
        <v>214</v>
      </c>
      <c r="B9" s="48" t="s">
        <v>182</v>
      </c>
      <c r="C9" s="48" t="s">
        <v>182</v>
      </c>
      <c r="D9" s="41" t="s">
        <v>252</v>
      </c>
      <c r="E9" s="15" t="s">
        <v>259</v>
      </c>
      <c r="F9" s="46">
        <f>G9</f>
        <v>115.26</v>
      </c>
      <c r="G9" s="46">
        <f>SUM(H9:Q9)</f>
        <v>115.26</v>
      </c>
      <c r="H9" s="46">
        <f>'14商品服务'!G9+'14商品服务'!L9+'14商品服务'!P9+'14商品服务'!Z9+'14商品服务'!AB9+'14商品服务'!AC9++'14商品服务'!AE9</f>
        <v>73.9282</v>
      </c>
      <c r="I9" s="46"/>
      <c r="J9" s="46">
        <f>'14商品服务'!U9</f>
        <v>0.6</v>
      </c>
      <c r="K9" s="46"/>
      <c r="L9" s="46">
        <f>'14商品服务'!AA9</f>
        <v>2.5</v>
      </c>
      <c r="M9" s="46">
        <f>'14商品服务'!V9</f>
        <v>0.3318</v>
      </c>
      <c r="N9" s="46"/>
      <c r="O9" s="46"/>
      <c r="P9" s="46">
        <f>'14商品服务'!R9</f>
        <v>0.5</v>
      </c>
      <c r="Q9" s="46">
        <f>'14商品服务'!AG9</f>
        <v>37.4</v>
      </c>
      <c r="R9" s="46"/>
      <c r="S9" s="46"/>
      <c r="T9" s="46"/>
    </row>
    <row r="10" ht="22.8" customHeight="1" spans="1:6">
      <c r="A10" s="39" t="s">
        <v>315</v>
      </c>
      <c r="B10" s="39"/>
      <c r="C10" s="39"/>
      <c r="D10" s="39"/>
      <c r="E10" s="39"/>
      <c r="F10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K17" sqref="K17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6"/>
      <c r="F1" s="6"/>
      <c r="AF1" s="31" t="s">
        <v>422</v>
      </c>
      <c r="AG1" s="31"/>
    </row>
    <row r="2" ht="43.95" customHeight="1" spans="1:33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19.8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 t="s">
        <v>32</v>
      </c>
      <c r="AG3" s="19"/>
    </row>
    <row r="4" ht="25" customHeight="1" spans="1:33">
      <c r="A4" s="7" t="s">
        <v>159</v>
      </c>
      <c r="B4" s="7"/>
      <c r="C4" s="7"/>
      <c r="D4" s="7" t="s">
        <v>235</v>
      </c>
      <c r="E4" s="7" t="s">
        <v>236</v>
      </c>
      <c r="F4" s="7" t="s">
        <v>423</v>
      </c>
      <c r="G4" s="7" t="s">
        <v>424</v>
      </c>
      <c r="H4" s="7" t="s">
        <v>425</v>
      </c>
      <c r="I4" s="7" t="s">
        <v>426</v>
      </c>
      <c r="J4" s="7" t="s">
        <v>427</v>
      </c>
      <c r="K4" s="7" t="s">
        <v>428</v>
      </c>
      <c r="L4" s="7" t="s">
        <v>429</v>
      </c>
      <c r="M4" s="7" t="s">
        <v>430</v>
      </c>
      <c r="N4" s="7" t="s">
        <v>431</v>
      </c>
      <c r="O4" s="7" t="s">
        <v>432</v>
      </c>
      <c r="P4" s="7" t="s">
        <v>433</v>
      </c>
      <c r="Q4" s="7" t="s">
        <v>418</v>
      </c>
      <c r="R4" s="7" t="s">
        <v>420</v>
      </c>
      <c r="S4" s="7" t="s">
        <v>434</v>
      </c>
      <c r="T4" s="7" t="s">
        <v>413</v>
      </c>
      <c r="U4" s="7" t="s">
        <v>414</v>
      </c>
      <c r="V4" s="7" t="s">
        <v>417</v>
      </c>
      <c r="W4" s="7" t="s">
        <v>435</v>
      </c>
      <c r="X4" s="7" t="s">
        <v>436</v>
      </c>
      <c r="Y4" s="7" t="s">
        <v>437</v>
      </c>
      <c r="Z4" s="7" t="s">
        <v>438</v>
      </c>
      <c r="AA4" s="7" t="s">
        <v>416</v>
      </c>
      <c r="AB4" s="7" t="s">
        <v>439</v>
      </c>
      <c r="AC4" s="7" t="s">
        <v>440</v>
      </c>
      <c r="AD4" s="7" t="s">
        <v>419</v>
      </c>
      <c r="AE4" s="7" t="s">
        <v>441</v>
      </c>
      <c r="AF4" s="7" t="s">
        <v>442</v>
      </c>
      <c r="AG4" s="7" t="s">
        <v>421</v>
      </c>
    </row>
    <row r="5" ht="21.55" customHeight="1" spans="1:33">
      <c r="A5" s="7" t="s">
        <v>167</v>
      </c>
      <c r="B5" s="7" t="s">
        <v>168</v>
      </c>
      <c r="C5" s="7" t="s">
        <v>169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ht="22.8" customHeight="1" spans="1:33">
      <c r="A6" s="26"/>
      <c r="B6" s="51"/>
      <c r="C6" s="51"/>
      <c r="D6" s="15"/>
      <c r="E6" s="15" t="s">
        <v>136</v>
      </c>
      <c r="F6" s="52">
        <f>SUM(G6:AG6)</f>
        <v>115.26</v>
      </c>
      <c r="G6" s="52">
        <f>G7</f>
        <v>5</v>
      </c>
      <c r="H6" s="52"/>
      <c r="I6" s="52"/>
      <c r="J6" s="52"/>
      <c r="K6" s="52"/>
      <c r="L6" s="52">
        <f>L7</f>
        <v>3.2564</v>
      </c>
      <c r="M6" s="52"/>
      <c r="N6" s="52"/>
      <c r="O6" s="52"/>
      <c r="P6" s="52">
        <f>P7</f>
        <v>5</v>
      </c>
      <c r="Q6" s="52"/>
      <c r="R6" s="52">
        <f>R7</f>
        <v>0.5</v>
      </c>
      <c r="S6" s="52"/>
      <c r="T6" s="52"/>
      <c r="U6" s="52">
        <f>U7</f>
        <v>0.6</v>
      </c>
      <c r="V6" s="52">
        <f>V7</f>
        <v>0.3318</v>
      </c>
      <c r="W6" s="52"/>
      <c r="X6" s="52"/>
      <c r="Y6" s="52"/>
      <c r="Z6" s="52">
        <f>Z7</f>
        <v>3</v>
      </c>
      <c r="AA6" s="52">
        <f>AA7</f>
        <v>2.5</v>
      </c>
      <c r="AB6" s="52">
        <f>AB7</f>
        <v>26</v>
      </c>
      <c r="AC6" s="52">
        <f>AC7</f>
        <v>6.6118</v>
      </c>
      <c r="AD6" s="52"/>
      <c r="AE6" s="52">
        <f>AE7</f>
        <v>25.06</v>
      </c>
      <c r="AF6" s="52"/>
      <c r="AG6" s="52">
        <f>AG7</f>
        <v>37.4</v>
      </c>
    </row>
    <row r="7" ht="22.8" customHeight="1" spans="1:33">
      <c r="A7" s="25"/>
      <c r="B7" s="25"/>
      <c r="C7" s="25"/>
      <c r="D7" s="23" t="s">
        <v>154</v>
      </c>
      <c r="E7" s="23" t="s">
        <v>155</v>
      </c>
      <c r="F7" s="52">
        <f>SUM(G7:AG7)</f>
        <v>115.26</v>
      </c>
      <c r="G7" s="52">
        <f>G8</f>
        <v>5</v>
      </c>
      <c r="H7" s="52"/>
      <c r="I7" s="52"/>
      <c r="J7" s="52"/>
      <c r="K7" s="52"/>
      <c r="L7" s="52">
        <f>L8</f>
        <v>3.2564</v>
      </c>
      <c r="M7" s="52"/>
      <c r="N7" s="52"/>
      <c r="O7" s="52"/>
      <c r="P7" s="52">
        <f>P8</f>
        <v>5</v>
      </c>
      <c r="Q7" s="52"/>
      <c r="R7" s="52">
        <f>R8</f>
        <v>0.5</v>
      </c>
      <c r="S7" s="52"/>
      <c r="T7" s="52"/>
      <c r="U7" s="52">
        <f>U8</f>
        <v>0.6</v>
      </c>
      <c r="V7" s="52">
        <f>V8</f>
        <v>0.3318</v>
      </c>
      <c r="W7" s="52"/>
      <c r="X7" s="52"/>
      <c r="Y7" s="52"/>
      <c r="Z7" s="52">
        <f>Z8</f>
        <v>3</v>
      </c>
      <c r="AA7" s="52">
        <f>AA8</f>
        <v>2.5</v>
      </c>
      <c r="AB7" s="52">
        <f>AB8</f>
        <v>26</v>
      </c>
      <c r="AC7" s="52">
        <f>AC8</f>
        <v>6.6118</v>
      </c>
      <c r="AD7" s="52"/>
      <c r="AE7" s="52">
        <f>AE8</f>
        <v>25.06</v>
      </c>
      <c r="AF7" s="52"/>
      <c r="AG7" s="52">
        <f>AG8</f>
        <v>37.4</v>
      </c>
    </row>
    <row r="8" ht="22.8" customHeight="1" spans="1:33">
      <c r="A8" s="25"/>
      <c r="B8" s="25"/>
      <c r="C8" s="25"/>
      <c r="D8" s="45" t="s">
        <v>156</v>
      </c>
      <c r="E8" s="45" t="s">
        <v>157</v>
      </c>
      <c r="F8" s="52">
        <f>SUM(G8:AG8)</f>
        <v>115.26</v>
      </c>
      <c r="G8" s="52">
        <f>G9</f>
        <v>5</v>
      </c>
      <c r="H8" s="52"/>
      <c r="I8" s="52"/>
      <c r="J8" s="52"/>
      <c r="K8" s="52"/>
      <c r="L8" s="52">
        <f>L9</f>
        <v>3.2564</v>
      </c>
      <c r="M8" s="52"/>
      <c r="N8" s="52"/>
      <c r="O8" s="52"/>
      <c r="P8" s="52">
        <f>P9</f>
        <v>5</v>
      </c>
      <c r="Q8" s="52"/>
      <c r="R8" s="52">
        <f>R9</f>
        <v>0.5</v>
      </c>
      <c r="S8" s="52"/>
      <c r="T8" s="52"/>
      <c r="U8" s="52">
        <f>U9</f>
        <v>0.6</v>
      </c>
      <c r="V8" s="52">
        <f>V9</f>
        <v>0.3318</v>
      </c>
      <c r="W8" s="52"/>
      <c r="X8" s="52"/>
      <c r="Y8" s="52"/>
      <c r="Z8" s="52">
        <f>Z9</f>
        <v>3</v>
      </c>
      <c r="AA8" s="52">
        <f>AA9</f>
        <v>2.5</v>
      </c>
      <c r="AB8" s="52">
        <f>AB9</f>
        <v>26</v>
      </c>
      <c r="AC8" s="52">
        <f>AC9</f>
        <v>6.6118</v>
      </c>
      <c r="AD8" s="52"/>
      <c r="AE8" s="52">
        <f>AE9</f>
        <v>25.06</v>
      </c>
      <c r="AF8" s="52"/>
      <c r="AG8" s="52">
        <f>AG9</f>
        <v>37.4</v>
      </c>
    </row>
    <row r="9" ht="22.8" customHeight="1" spans="1:33">
      <c r="A9" s="48" t="s">
        <v>214</v>
      </c>
      <c r="B9" s="48" t="s">
        <v>182</v>
      </c>
      <c r="C9" s="48" t="s">
        <v>182</v>
      </c>
      <c r="D9" s="41" t="s">
        <v>252</v>
      </c>
      <c r="E9" s="15" t="s">
        <v>259</v>
      </c>
      <c r="F9" s="46">
        <f>SUM(G9:AG9)</f>
        <v>115.26</v>
      </c>
      <c r="G9" s="46">
        <v>5</v>
      </c>
      <c r="H9" s="46"/>
      <c r="I9" s="46"/>
      <c r="J9" s="46"/>
      <c r="K9" s="46"/>
      <c r="L9" s="46">
        <v>3.2564</v>
      </c>
      <c r="M9" s="46"/>
      <c r="N9" s="46"/>
      <c r="O9" s="46"/>
      <c r="P9" s="46">
        <v>5</v>
      </c>
      <c r="Q9" s="46"/>
      <c r="R9" s="46">
        <v>0.5</v>
      </c>
      <c r="S9" s="46"/>
      <c r="T9" s="46"/>
      <c r="U9" s="46">
        <v>0.6</v>
      </c>
      <c r="V9" s="46">
        <v>0.3318</v>
      </c>
      <c r="W9" s="46"/>
      <c r="X9" s="46"/>
      <c r="Y9" s="46"/>
      <c r="Z9" s="46">
        <v>3</v>
      </c>
      <c r="AA9" s="46">
        <v>2.5</v>
      </c>
      <c r="AB9" s="46">
        <v>26</v>
      </c>
      <c r="AC9" s="46">
        <v>6.6118</v>
      </c>
      <c r="AD9" s="46"/>
      <c r="AE9" s="46">
        <v>25.06</v>
      </c>
      <c r="AF9" s="46"/>
      <c r="AG9" s="46">
        <v>37.4</v>
      </c>
    </row>
    <row r="10" ht="16.35" customHeight="1" spans="1:5">
      <c r="A10" s="39" t="s">
        <v>315</v>
      </c>
      <c r="B10" s="39"/>
      <c r="C10" s="39"/>
      <c r="D10" s="39"/>
      <c r="E10" s="3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4" sqref="C24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6"/>
      <c r="G1" s="31" t="s">
        <v>443</v>
      </c>
      <c r="H1" s="31"/>
    </row>
    <row r="2" ht="33.6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23.25" customHeight="1" spans="1:8">
      <c r="A4" s="7" t="s">
        <v>444</v>
      </c>
      <c r="B4" s="7" t="s">
        <v>445</v>
      </c>
      <c r="C4" s="7" t="s">
        <v>446</v>
      </c>
      <c r="D4" s="7" t="s">
        <v>447</v>
      </c>
      <c r="E4" s="7" t="s">
        <v>448</v>
      </c>
      <c r="F4" s="7"/>
      <c r="G4" s="7"/>
      <c r="H4" s="7" t="s">
        <v>449</v>
      </c>
    </row>
    <row r="5" ht="25.85" customHeight="1" spans="1:8">
      <c r="A5" s="7"/>
      <c r="B5" s="7"/>
      <c r="C5" s="7"/>
      <c r="D5" s="7"/>
      <c r="E5" s="7" t="s">
        <v>138</v>
      </c>
      <c r="F5" s="7" t="s">
        <v>450</v>
      </c>
      <c r="G5" s="7" t="s">
        <v>451</v>
      </c>
      <c r="H5" s="7"/>
    </row>
    <row r="6" ht="22.8" customHeight="1" spans="1:8">
      <c r="A6" s="25"/>
      <c r="B6" s="25" t="s">
        <v>136</v>
      </c>
      <c r="C6" s="24">
        <f>H6</f>
        <v>0.3318</v>
      </c>
      <c r="D6" s="24"/>
      <c r="E6" s="24"/>
      <c r="F6" s="24"/>
      <c r="G6" s="24"/>
      <c r="H6" s="24">
        <f>H7</f>
        <v>0.3318</v>
      </c>
    </row>
    <row r="7" ht="22.8" customHeight="1" spans="1:8">
      <c r="A7" s="23" t="s">
        <v>154</v>
      </c>
      <c r="B7" s="23" t="s">
        <v>155</v>
      </c>
      <c r="C7" s="24">
        <f>H7</f>
        <v>0.3318</v>
      </c>
      <c r="D7" s="24"/>
      <c r="E7" s="24"/>
      <c r="F7" s="24"/>
      <c r="G7" s="24"/>
      <c r="H7" s="24">
        <f>H8</f>
        <v>0.3318</v>
      </c>
    </row>
    <row r="8" ht="22.8" customHeight="1" spans="1:8">
      <c r="A8" s="41" t="s">
        <v>156</v>
      </c>
      <c r="B8" s="41" t="s">
        <v>157</v>
      </c>
      <c r="C8" s="9">
        <f>H8</f>
        <v>0.3318</v>
      </c>
      <c r="D8" s="46"/>
      <c r="E8" s="9"/>
      <c r="F8" s="46"/>
      <c r="G8" s="46"/>
      <c r="H8" s="46">
        <v>0.3318</v>
      </c>
    </row>
    <row r="9" ht="16.35" customHeight="1" spans="1:3">
      <c r="A9" s="39" t="s">
        <v>315</v>
      </c>
      <c r="B9" s="39"/>
      <c r="C9" s="3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6"/>
      <c r="G1" s="31" t="s">
        <v>452</v>
      </c>
      <c r="H1" s="31"/>
    </row>
    <row r="2" ht="38.8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23.25" customHeight="1" spans="1:8">
      <c r="A4" s="7" t="s">
        <v>160</v>
      </c>
      <c r="B4" s="7" t="s">
        <v>161</v>
      </c>
      <c r="C4" s="7" t="s">
        <v>136</v>
      </c>
      <c r="D4" s="7" t="s">
        <v>453</v>
      </c>
      <c r="E4" s="7"/>
      <c r="F4" s="7"/>
      <c r="G4" s="7"/>
      <c r="H4" s="7" t="s">
        <v>163</v>
      </c>
    </row>
    <row r="5" ht="19.8" customHeight="1" spans="1:8">
      <c r="A5" s="7"/>
      <c r="B5" s="7"/>
      <c r="C5" s="7"/>
      <c r="D5" s="7" t="s">
        <v>138</v>
      </c>
      <c r="E5" s="7" t="s">
        <v>285</v>
      </c>
      <c r="F5" s="7"/>
      <c r="G5" s="7" t="s">
        <v>286</v>
      </c>
      <c r="H5" s="7"/>
    </row>
    <row r="6" ht="27.6" customHeight="1" spans="1:8">
      <c r="A6" s="7"/>
      <c r="B6" s="7"/>
      <c r="C6" s="7"/>
      <c r="D6" s="7"/>
      <c r="E6" s="7" t="s">
        <v>264</v>
      </c>
      <c r="F6" s="7" t="s">
        <v>246</v>
      </c>
      <c r="G6" s="7"/>
      <c r="H6" s="7"/>
    </row>
    <row r="7" ht="22.8" customHeight="1" spans="1:8">
      <c r="A7" s="25"/>
      <c r="B7" s="26" t="s">
        <v>136</v>
      </c>
      <c r="C7" s="24">
        <f>C8</f>
        <v>2000</v>
      </c>
      <c r="D7" s="24"/>
      <c r="E7" s="24"/>
      <c r="F7" s="24"/>
      <c r="G7" s="24"/>
      <c r="H7" s="24">
        <f>H8</f>
        <v>2000</v>
      </c>
    </row>
    <row r="8" ht="22.8" customHeight="1" spans="1:8">
      <c r="A8" s="23">
        <v>2120801</v>
      </c>
      <c r="B8" s="23" t="s">
        <v>454</v>
      </c>
      <c r="C8" s="24">
        <f>H8</f>
        <v>2000</v>
      </c>
      <c r="D8" s="24"/>
      <c r="E8" s="24"/>
      <c r="F8" s="24"/>
      <c r="G8" s="24"/>
      <c r="H8" s="24">
        <v>2000</v>
      </c>
    </row>
    <row r="9" ht="22.8" customHeight="1" spans="1:8">
      <c r="A9" s="45"/>
      <c r="B9" s="45"/>
      <c r="C9" s="24"/>
      <c r="D9" s="24"/>
      <c r="E9" s="24"/>
      <c r="F9" s="24"/>
      <c r="G9" s="24"/>
      <c r="H9" s="24"/>
    </row>
    <row r="10" ht="22.8" customHeight="1" spans="1:8">
      <c r="A10" s="45"/>
      <c r="B10" s="45"/>
      <c r="C10" s="24"/>
      <c r="D10" s="24"/>
      <c r="E10" s="24"/>
      <c r="F10" s="24"/>
      <c r="G10" s="24"/>
      <c r="H10" s="24"/>
    </row>
    <row r="11" ht="22.8" customHeight="1" spans="1:8">
      <c r="A11" s="45"/>
      <c r="B11" s="45"/>
      <c r="C11" s="24"/>
      <c r="D11" s="24"/>
      <c r="E11" s="24"/>
      <c r="F11" s="24"/>
      <c r="G11" s="24"/>
      <c r="H11" s="24"/>
    </row>
    <row r="12" ht="22.8" customHeight="1" spans="1:8">
      <c r="A12" s="41"/>
      <c r="B12" s="41"/>
      <c r="C12" s="9"/>
      <c r="D12" s="9"/>
      <c r="E12" s="46"/>
      <c r="F12" s="46"/>
      <c r="G12" s="46"/>
      <c r="H12" s="46"/>
    </row>
    <row r="13" ht="16.35" customHeight="1" spans="1:3">
      <c r="A13" s="39" t="s">
        <v>315</v>
      </c>
      <c r="B13" s="39"/>
      <c r="C13" s="3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7" sqref="E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6"/>
      <c r="S1" s="31" t="s">
        <v>455</v>
      </c>
      <c r="T1" s="31"/>
    </row>
    <row r="2" ht="47.4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8" customHeight="1" spans="1:20">
      <c r="A4" s="7" t="s">
        <v>159</v>
      </c>
      <c r="B4" s="7"/>
      <c r="C4" s="7"/>
      <c r="D4" s="7" t="s">
        <v>235</v>
      </c>
      <c r="E4" s="7" t="s">
        <v>236</v>
      </c>
      <c r="F4" s="7" t="s">
        <v>237</v>
      </c>
      <c r="G4" s="7" t="s">
        <v>238</v>
      </c>
      <c r="H4" s="7" t="s">
        <v>239</v>
      </c>
      <c r="I4" s="7" t="s">
        <v>240</v>
      </c>
      <c r="J4" s="7" t="s">
        <v>241</v>
      </c>
      <c r="K4" s="7" t="s">
        <v>242</v>
      </c>
      <c r="L4" s="7" t="s">
        <v>243</v>
      </c>
      <c r="M4" s="7" t="s">
        <v>244</v>
      </c>
      <c r="N4" s="7" t="s">
        <v>245</v>
      </c>
      <c r="O4" s="7" t="s">
        <v>246</v>
      </c>
      <c r="P4" s="7" t="s">
        <v>247</v>
      </c>
      <c r="Q4" s="7" t="s">
        <v>248</v>
      </c>
      <c r="R4" s="7" t="s">
        <v>249</v>
      </c>
      <c r="S4" s="7" t="s">
        <v>250</v>
      </c>
      <c r="T4" s="7" t="s">
        <v>251</v>
      </c>
    </row>
    <row r="5" ht="20.25" customHeight="1" spans="1:20">
      <c r="A5" s="7" t="s">
        <v>167</v>
      </c>
      <c r="B5" s="7" t="s">
        <v>168</v>
      </c>
      <c r="C5" s="7" t="s">
        <v>169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2.8" customHeight="1" spans="1:20">
      <c r="A6" s="25"/>
      <c r="B6" s="25"/>
      <c r="C6" s="25"/>
      <c r="D6" s="25"/>
      <c r="E6" s="25" t="s">
        <v>136</v>
      </c>
      <c r="F6" s="24">
        <f>F7</f>
        <v>2000</v>
      </c>
      <c r="G6" s="24"/>
      <c r="H6" s="24"/>
      <c r="I6" s="24"/>
      <c r="J6" s="24">
        <f>J7</f>
        <v>2000</v>
      </c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>
        <v>212</v>
      </c>
      <c r="B7" s="89" t="s">
        <v>179</v>
      </c>
      <c r="C7" s="89" t="s">
        <v>182</v>
      </c>
      <c r="D7" s="23">
        <v>205001</v>
      </c>
      <c r="E7" s="23" t="s">
        <v>456</v>
      </c>
      <c r="F7" s="24">
        <f>J7</f>
        <v>2000</v>
      </c>
      <c r="G7" s="24"/>
      <c r="H7" s="24"/>
      <c r="I7" s="24"/>
      <c r="J7" s="24">
        <v>2000</v>
      </c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47"/>
      <c r="B8" s="47"/>
      <c r="C8" s="47"/>
      <c r="D8" s="45"/>
      <c r="E8" s="4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48"/>
      <c r="B9" s="48"/>
      <c r="C9" s="48"/>
      <c r="D9" s="41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6.35" customHeight="1" spans="1:6">
      <c r="A10" s="39" t="s">
        <v>315</v>
      </c>
      <c r="B10" s="39"/>
      <c r="C10" s="39"/>
      <c r="D10" s="39"/>
      <c r="E10" s="39"/>
      <c r="F10" s="3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6"/>
      <c r="B1" s="20" t="s">
        <v>5</v>
      </c>
      <c r="C1" s="20"/>
    </row>
    <row r="2" ht="25" customHeight="1" spans="2:3">
      <c r="B2" s="20"/>
      <c r="C2" s="20"/>
    </row>
    <row r="3" ht="31.05" customHeight="1" spans="2:3">
      <c r="B3" s="80" t="s">
        <v>6</v>
      </c>
      <c r="C3" s="80"/>
    </row>
    <row r="4" ht="32.55" customHeight="1" spans="2:3">
      <c r="B4" s="81">
        <v>1</v>
      </c>
      <c r="C4" s="82" t="s">
        <v>7</v>
      </c>
    </row>
    <row r="5" ht="32.55" customHeight="1" spans="2:3">
      <c r="B5" s="81">
        <v>2</v>
      </c>
      <c r="C5" s="83" t="s">
        <v>8</v>
      </c>
    </row>
    <row r="6" ht="32.55" customHeight="1" spans="2:3">
      <c r="B6" s="81">
        <v>3</v>
      </c>
      <c r="C6" s="82" t="s">
        <v>9</v>
      </c>
    </row>
    <row r="7" ht="32.55" customHeight="1" spans="2:3">
      <c r="B7" s="81">
        <v>4</v>
      </c>
      <c r="C7" s="82" t="s">
        <v>10</v>
      </c>
    </row>
    <row r="8" ht="32.55" customHeight="1" spans="2:3">
      <c r="B8" s="81">
        <v>5</v>
      </c>
      <c r="C8" s="82" t="s">
        <v>11</v>
      </c>
    </row>
    <row r="9" ht="32.55" customHeight="1" spans="2:3">
      <c r="B9" s="81">
        <v>6</v>
      </c>
      <c r="C9" s="82" t="s">
        <v>12</v>
      </c>
    </row>
    <row r="10" ht="32.55" customHeight="1" spans="2:3">
      <c r="B10" s="81">
        <v>7</v>
      </c>
      <c r="C10" s="82" t="s">
        <v>13</v>
      </c>
    </row>
    <row r="11" ht="32.55" customHeight="1" spans="2:3">
      <c r="B11" s="81">
        <v>8</v>
      </c>
      <c r="C11" s="82" t="s">
        <v>14</v>
      </c>
    </row>
    <row r="12" ht="32.55" customHeight="1" spans="2:3">
      <c r="B12" s="81">
        <v>9</v>
      </c>
      <c r="C12" s="82" t="s">
        <v>15</v>
      </c>
    </row>
    <row r="13" ht="32.55" customHeight="1" spans="2:3">
      <c r="B13" s="81">
        <v>10</v>
      </c>
      <c r="C13" s="82" t="s">
        <v>16</v>
      </c>
    </row>
    <row r="14" ht="32.55" customHeight="1" spans="2:3">
      <c r="B14" s="81">
        <v>11</v>
      </c>
      <c r="C14" s="82" t="s">
        <v>17</v>
      </c>
    </row>
    <row r="15" ht="32.55" customHeight="1" spans="2:3">
      <c r="B15" s="81">
        <v>12</v>
      </c>
      <c r="C15" s="82" t="s">
        <v>18</v>
      </c>
    </row>
    <row r="16" ht="32.55" customHeight="1" spans="2:3">
      <c r="B16" s="81">
        <v>13</v>
      </c>
      <c r="C16" s="82" t="s">
        <v>19</v>
      </c>
    </row>
    <row r="17" ht="32.55" customHeight="1" spans="2:3">
      <c r="B17" s="81">
        <v>14</v>
      </c>
      <c r="C17" s="82" t="s">
        <v>20</v>
      </c>
    </row>
    <row r="18" ht="32.55" customHeight="1" spans="2:3">
      <c r="B18" s="81">
        <v>15</v>
      </c>
      <c r="C18" s="82" t="s">
        <v>21</v>
      </c>
    </row>
    <row r="19" ht="32.55" customHeight="1" spans="2:3">
      <c r="B19" s="81">
        <v>16</v>
      </c>
      <c r="C19" s="82" t="s">
        <v>22</v>
      </c>
    </row>
    <row r="20" ht="32.55" customHeight="1" spans="2:3">
      <c r="B20" s="81">
        <v>17</v>
      </c>
      <c r="C20" s="82" t="s">
        <v>23</v>
      </c>
    </row>
    <row r="21" ht="32.55" customHeight="1" spans="2:3">
      <c r="B21" s="81">
        <v>18</v>
      </c>
      <c r="C21" s="82" t="s">
        <v>24</v>
      </c>
    </row>
    <row r="22" ht="32.55" customHeight="1" spans="2:3">
      <c r="B22" s="81">
        <v>19</v>
      </c>
      <c r="C22" s="82" t="s">
        <v>25</v>
      </c>
    </row>
    <row r="23" ht="32.55" customHeight="1" spans="2:3">
      <c r="B23" s="81">
        <v>20</v>
      </c>
      <c r="C23" s="82" t="s">
        <v>26</v>
      </c>
    </row>
    <row r="24" ht="32.55" customHeight="1" spans="2:3">
      <c r="B24" s="81">
        <v>21</v>
      </c>
      <c r="C24" s="82" t="s">
        <v>27</v>
      </c>
    </row>
    <row r="25" ht="32.55" customHeight="1" spans="2:3">
      <c r="B25" s="81">
        <v>22</v>
      </c>
      <c r="C25" s="82" t="s">
        <v>28</v>
      </c>
    </row>
    <row r="26" ht="32.55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E20" sqref="E2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6"/>
      <c r="S1" s="31" t="s">
        <v>457</v>
      </c>
      <c r="T1" s="31"/>
    </row>
    <row r="2" ht="47.4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5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29.3" customHeight="1" spans="1:20">
      <c r="A4" s="7" t="s">
        <v>159</v>
      </c>
      <c r="B4" s="7"/>
      <c r="C4" s="7"/>
      <c r="D4" s="7" t="s">
        <v>235</v>
      </c>
      <c r="E4" s="7" t="s">
        <v>236</v>
      </c>
      <c r="F4" s="7" t="s">
        <v>263</v>
      </c>
      <c r="G4" s="7" t="s">
        <v>162</v>
      </c>
      <c r="H4" s="7"/>
      <c r="I4" s="7"/>
      <c r="J4" s="7"/>
      <c r="K4" s="7" t="s">
        <v>163</v>
      </c>
      <c r="L4" s="7"/>
      <c r="M4" s="7"/>
      <c r="N4" s="7"/>
      <c r="O4" s="7"/>
      <c r="P4" s="7"/>
      <c r="Q4" s="7"/>
      <c r="R4" s="7"/>
      <c r="S4" s="7"/>
      <c r="T4" s="7"/>
    </row>
    <row r="5" ht="50" customHeight="1" spans="1:20">
      <c r="A5" s="7" t="s">
        <v>167</v>
      </c>
      <c r="B5" s="7" t="s">
        <v>168</v>
      </c>
      <c r="C5" s="7" t="s">
        <v>169</v>
      </c>
      <c r="D5" s="7"/>
      <c r="E5" s="7"/>
      <c r="F5" s="7"/>
      <c r="G5" s="7" t="s">
        <v>136</v>
      </c>
      <c r="H5" s="7" t="s">
        <v>264</v>
      </c>
      <c r="I5" s="7" t="s">
        <v>265</v>
      </c>
      <c r="J5" s="7" t="s">
        <v>246</v>
      </c>
      <c r="K5" s="7" t="s">
        <v>136</v>
      </c>
      <c r="L5" s="7" t="s">
        <v>267</v>
      </c>
      <c r="M5" s="7" t="s">
        <v>268</v>
      </c>
      <c r="N5" s="7" t="s">
        <v>248</v>
      </c>
      <c r="O5" s="7" t="s">
        <v>269</v>
      </c>
      <c r="P5" s="7" t="s">
        <v>270</v>
      </c>
      <c r="Q5" s="7" t="s">
        <v>271</v>
      </c>
      <c r="R5" s="7" t="s">
        <v>244</v>
      </c>
      <c r="S5" s="7" t="s">
        <v>247</v>
      </c>
      <c r="T5" s="7" t="s">
        <v>251</v>
      </c>
    </row>
    <row r="6" ht="22.8" customHeight="1" spans="1:20">
      <c r="A6" s="25"/>
      <c r="B6" s="25"/>
      <c r="C6" s="25"/>
      <c r="D6" s="25"/>
      <c r="E6" s="25" t="s">
        <v>136</v>
      </c>
      <c r="F6" s="24">
        <f>F7</f>
        <v>2000</v>
      </c>
      <c r="G6" s="24"/>
      <c r="H6" s="24"/>
      <c r="I6" s="24"/>
      <c r="J6" s="24"/>
      <c r="K6" s="24"/>
      <c r="L6" s="24"/>
      <c r="M6" s="24"/>
      <c r="N6" s="24"/>
      <c r="O6" s="24">
        <f>O7</f>
        <v>2000</v>
      </c>
      <c r="P6" s="24"/>
      <c r="Q6" s="24"/>
      <c r="R6" s="24"/>
      <c r="S6" s="24"/>
      <c r="T6" s="24"/>
    </row>
    <row r="7" ht="22.8" customHeight="1" spans="1:20">
      <c r="A7" s="25">
        <v>212</v>
      </c>
      <c r="B7" s="89" t="s">
        <v>179</v>
      </c>
      <c r="C7" s="89" t="s">
        <v>182</v>
      </c>
      <c r="D7" s="23">
        <v>205001</v>
      </c>
      <c r="E7" s="23" t="s">
        <v>456</v>
      </c>
      <c r="F7" s="24">
        <f>O7</f>
        <v>2000</v>
      </c>
      <c r="G7" s="24"/>
      <c r="H7" s="24"/>
      <c r="I7" s="24"/>
      <c r="J7" s="24"/>
      <c r="K7" s="24"/>
      <c r="L7" s="24"/>
      <c r="M7" s="24"/>
      <c r="N7" s="24"/>
      <c r="O7" s="24">
        <v>2000</v>
      </c>
      <c r="P7" s="24"/>
      <c r="Q7" s="24"/>
      <c r="R7" s="24"/>
      <c r="S7" s="24"/>
      <c r="T7" s="24"/>
    </row>
    <row r="8" ht="22.8" customHeight="1" spans="1:20">
      <c r="A8" s="47"/>
      <c r="B8" s="47"/>
      <c r="C8" s="47"/>
      <c r="D8" s="45"/>
      <c r="E8" s="4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48"/>
      <c r="B9" s="48"/>
      <c r="C9" s="48"/>
      <c r="D9" s="41"/>
      <c r="E9" s="49"/>
      <c r="F9" s="4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ht="16.35" customHeight="1" spans="1:7">
      <c r="A10" s="39" t="s">
        <v>315</v>
      </c>
      <c r="B10" s="39"/>
      <c r="C10" s="39"/>
      <c r="D10" s="39"/>
      <c r="E10" s="39"/>
      <c r="F10" s="39"/>
      <c r="G10" s="3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9" sqref="B1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6"/>
      <c r="H1" s="31" t="s">
        <v>458</v>
      </c>
    </row>
    <row r="2" ht="38.8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19.8" customHeight="1" spans="1:8">
      <c r="A4" s="7" t="s">
        <v>160</v>
      </c>
      <c r="B4" s="7" t="s">
        <v>161</v>
      </c>
      <c r="C4" s="7" t="s">
        <v>136</v>
      </c>
      <c r="D4" s="7" t="s">
        <v>459</v>
      </c>
      <c r="E4" s="7"/>
      <c r="F4" s="7"/>
      <c r="G4" s="7"/>
      <c r="H4" s="7" t="s">
        <v>163</v>
      </c>
    </row>
    <row r="5" ht="23.25" customHeight="1" spans="1:8">
      <c r="A5" s="7"/>
      <c r="B5" s="7"/>
      <c r="C5" s="7"/>
      <c r="D5" s="7" t="s">
        <v>138</v>
      </c>
      <c r="E5" s="7" t="s">
        <v>285</v>
      </c>
      <c r="F5" s="7"/>
      <c r="G5" s="7" t="s">
        <v>286</v>
      </c>
      <c r="H5" s="7"/>
    </row>
    <row r="6" ht="23.25" customHeight="1" spans="1:8">
      <c r="A6" s="7"/>
      <c r="B6" s="7"/>
      <c r="C6" s="7"/>
      <c r="D6" s="7"/>
      <c r="E6" s="7" t="s">
        <v>264</v>
      </c>
      <c r="F6" s="7" t="s">
        <v>246</v>
      </c>
      <c r="G6" s="7"/>
      <c r="H6" s="7"/>
    </row>
    <row r="7" ht="22.8" customHeight="1" spans="1:8">
      <c r="A7" s="25"/>
      <c r="B7" s="26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45"/>
      <c r="B9" s="45"/>
      <c r="C9" s="24"/>
      <c r="D9" s="24"/>
      <c r="E9" s="24"/>
      <c r="F9" s="24"/>
      <c r="G9" s="24"/>
      <c r="H9" s="24"/>
    </row>
    <row r="10" ht="22.8" customHeight="1" spans="1:8">
      <c r="A10" s="45"/>
      <c r="B10" s="45"/>
      <c r="C10" s="24"/>
      <c r="D10" s="24"/>
      <c r="E10" s="24"/>
      <c r="F10" s="24"/>
      <c r="G10" s="24"/>
      <c r="H10" s="24"/>
    </row>
    <row r="11" ht="22.8" customHeight="1" spans="1:8">
      <c r="A11" s="45"/>
      <c r="B11" s="45"/>
      <c r="C11" s="24"/>
      <c r="D11" s="24"/>
      <c r="E11" s="24"/>
      <c r="F11" s="24"/>
      <c r="G11" s="24"/>
      <c r="H11" s="24"/>
    </row>
    <row r="12" ht="22.8" customHeight="1" spans="1:8">
      <c r="A12" s="41"/>
      <c r="B12" s="41"/>
      <c r="C12" s="9"/>
      <c r="D12" s="9"/>
      <c r="E12" s="46"/>
      <c r="F12" s="46"/>
      <c r="G12" s="46"/>
      <c r="H12" s="46"/>
    </row>
    <row r="13" ht="16.35" customHeight="1" spans="1:3">
      <c r="A13" s="39" t="s">
        <v>315</v>
      </c>
      <c r="B13" s="39"/>
      <c r="C13" s="39"/>
    </row>
    <row r="14" customFormat="1" ht="16.35" customHeight="1" spans="1:3">
      <c r="A14" s="39" t="s">
        <v>460</v>
      </c>
      <c r="B14" s="39"/>
      <c r="C14" s="39"/>
    </row>
  </sheetData>
  <mergeCells count="12">
    <mergeCell ref="A2:H2"/>
    <mergeCell ref="A3:G3"/>
    <mergeCell ref="D4:G4"/>
    <mergeCell ref="E5:F5"/>
    <mergeCell ref="A13:C13"/>
    <mergeCell ref="A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D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6"/>
      <c r="H1" s="31" t="s">
        <v>461</v>
      </c>
    </row>
    <row r="2" ht="38.8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9" t="s">
        <v>32</v>
      </c>
    </row>
    <row r="4" ht="20.7" customHeight="1" spans="1:8">
      <c r="A4" s="7" t="s">
        <v>160</v>
      </c>
      <c r="B4" s="7" t="s">
        <v>161</v>
      </c>
      <c r="C4" s="7" t="s">
        <v>136</v>
      </c>
      <c r="D4" s="7" t="s">
        <v>462</v>
      </c>
      <c r="E4" s="7"/>
      <c r="F4" s="7"/>
      <c r="G4" s="7"/>
      <c r="H4" s="7" t="s">
        <v>163</v>
      </c>
    </row>
    <row r="5" ht="18.95" customHeight="1" spans="1:8">
      <c r="A5" s="7"/>
      <c r="B5" s="7"/>
      <c r="C5" s="7"/>
      <c r="D5" s="7" t="s">
        <v>138</v>
      </c>
      <c r="E5" s="7" t="s">
        <v>285</v>
      </c>
      <c r="F5" s="7"/>
      <c r="G5" s="7" t="s">
        <v>286</v>
      </c>
      <c r="H5" s="7"/>
    </row>
    <row r="6" ht="24.15" customHeight="1" spans="1:8">
      <c r="A6" s="7"/>
      <c r="B6" s="7"/>
      <c r="C6" s="7"/>
      <c r="D6" s="7"/>
      <c r="E6" s="7" t="s">
        <v>264</v>
      </c>
      <c r="F6" s="7" t="s">
        <v>246</v>
      </c>
      <c r="G6" s="7"/>
      <c r="H6" s="7"/>
    </row>
    <row r="7" ht="22.8" customHeight="1" spans="1:8">
      <c r="A7" s="25"/>
      <c r="B7" s="26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45"/>
      <c r="B9" s="45"/>
      <c r="C9" s="24"/>
      <c r="D9" s="24"/>
      <c r="E9" s="24"/>
      <c r="F9" s="24"/>
      <c r="G9" s="24"/>
      <c r="H9" s="24"/>
    </row>
    <row r="10" ht="22.8" customHeight="1" spans="1:8">
      <c r="A10" s="45"/>
      <c r="B10" s="45"/>
      <c r="C10" s="24"/>
      <c r="D10" s="24"/>
      <c r="E10" s="24"/>
      <c r="F10" s="24"/>
      <c r="G10" s="24"/>
      <c r="H10" s="24"/>
    </row>
    <row r="11" ht="22.8" customHeight="1" spans="1:8">
      <c r="A11" s="45"/>
      <c r="B11" s="45"/>
      <c r="C11" s="24"/>
      <c r="D11" s="24"/>
      <c r="E11" s="24"/>
      <c r="F11" s="24"/>
      <c r="G11" s="24"/>
      <c r="H11" s="24"/>
    </row>
    <row r="12" ht="22.8" customHeight="1" spans="1:8">
      <c r="A12" s="41"/>
      <c r="B12" s="41"/>
      <c r="C12" s="9"/>
      <c r="D12" s="9"/>
      <c r="E12" s="46"/>
      <c r="F12" s="46"/>
      <c r="G12" s="46"/>
      <c r="H12" s="46"/>
    </row>
    <row r="13" ht="16.35" customHeight="1" spans="1:4">
      <c r="A13" s="39" t="s">
        <v>315</v>
      </c>
      <c r="B13" s="39"/>
      <c r="C13" s="39"/>
      <c r="D13" s="39"/>
    </row>
    <row r="14" customFormat="1" ht="16.35" customHeight="1" spans="1:4">
      <c r="A14" s="39" t="s">
        <v>463</v>
      </c>
      <c r="B14" s="39"/>
      <c r="C14" s="39"/>
      <c r="D14" s="39"/>
    </row>
  </sheetData>
  <mergeCells count="12"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10" zoomScaleNormal="110" topLeftCell="A5" workbookViewId="0">
      <selection activeCell="E21" sqref="E2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6" width="7.69166666666667" customWidth="1"/>
    <col min="17" max="19" width="9.76666666666667" customWidth="1"/>
  </cols>
  <sheetData>
    <row r="1" ht="16.35" customHeight="1" spans="1:16">
      <c r="A1" s="6"/>
      <c r="O1" s="31" t="s">
        <v>464</v>
      </c>
      <c r="P1" s="31"/>
    </row>
    <row r="2" ht="45.7" customHeight="1" spans="1:16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18.1" customHeight="1" spans="1:16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9" t="s">
        <v>32</v>
      </c>
      <c r="P3" s="19"/>
    </row>
    <row r="4" ht="26.05" customHeight="1" spans="1:16">
      <c r="A4" s="7" t="s">
        <v>235</v>
      </c>
      <c r="B4" s="7" t="s">
        <v>465</v>
      </c>
      <c r="C4" s="7" t="s">
        <v>466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467</v>
      </c>
      <c r="P4" s="7"/>
    </row>
    <row r="5" ht="31.9" customHeight="1" spans="1:16">
      <c r="A5" s="7"/>
      <c r="B5" s="7"/>
      <c r="C5" s="7" t="s">
        <v>468</v>
      </c>
      <c r="D5" s="7" t="s">
        <v>139</v>
      </c>
      <c r="E5" s="7"/>
      <c r="F5" s="7"/>
      <c r="G5" s="7"/>
      <c r="H5" s="7"/>
      <c r="I5" s="7"/>
      <c r="J5" s="7" t="s">
        <v>469</v>
      </c>
      <c r="K5" s="7" t="s">
        <v>141</v>
      </c>
      <c r="L5" s="7" t="s">
        <v>142</v>
      </c>
      <c r="M5" s="43" t="s">
        <v>470</v>
      </c>
      <c r="N5" s="7" t="s">
        <v>471</v>
      </c>
      <c r="O5" s="7" t="s">
        <v>472</v>
      </c>
      <c r="P5" s="7" t="s">
        <v>473</v>
      </c>
    </row>
    <row r="6" ht="44.85" customHeight="1" spans="1:16">
      <c r="A6" s="7"/>
      <c r="B6" s="7"/>
      <c r="C6" s="7"/>
      <c r="D6" s="7" t="s">
        <v>474</v>
      </c>
      <c r="E6" s="7" t="s">
        <v>475</v>
      </c>
      <c r="F6" s="7" t="s">
        <v>476</v>
      </c>
      <c r="G6" s="7" t="s">
        <v>477</v>
      </c>
      <c r="H6" s="7" t="s">
        <v>478</v>
      </c>
      <c r="I6" s="7" t="s">
        <v>479</v>
      </c>
      <c r="J6" s="7"/>
      <c r="K6" s="7"/>
      <c r="L6" s="7"/>
      <c r="M6" s="44"/>
      <c r="N6" s="7"/>
      <c r="O6" s="7"/>
      <c r="P6" s="7"/>
    </row>
    <row r="7" ht="22.8" customHeight="1" spans="1:16">
      <c r="A7" s="25"/>
      <c r="B7" s="26" t="s">
        <v>136</v>
      </c>
      <c r="C7" s="24">
        <f>C8</f>
        <v>5395.5</v>
      </c>
      <c r="D7" s="24">
        <f>SUM(E7:I7)</f>
        <v>73.2</v>
      </c>
      <c r="E7" s="24">
        <f>E8</f>
        <v>43.2</v>
      </c>
      <c r="F7" s="24">
        <f>F8</f>
        <v>30</v>
      </c>
      <c r="G7" s="24"/>
      <c r="H7" s="24"/>
      <c r="I7" s="24"/>
      <c r="J7" s="24">
        <f>J8</f>
        <v>2000</v>
      </c>
      <c r="K7" s="24"/>
      <c r="L7" s="24"/>
      <c r="M7" s="24">
        <f>M8</f>
        <v>2067</v>
      </c>
      <c r="N7" s="24">
        <f>N8</f>
        <v>1255.3</v>
      </c>
      <c r="O7" s="24"/>
      <c r="P7" s="25"/>
    </row>
    <row r="8" ht="22.8" customHeight="1" spans="1:16">
      <c r="A8" s="23" t="s">
        <v>154</v>
      </c>
      <c r="B8" s="41" t="s">
        <v>155</v>
      </c>
      <c r="C8" s="24">
        <f>SUM(C9:C16)</f>
        <v>5395.5</v>
      </c>
      <c r="D8" s="24">
        <f>SUM(D9:D16)</f>
        <v>73.2</v>
      </c>
      <c r="E8" s="24">
        <f>SUM(E9:E16)</f>
        <v>43.2</v>
      </c>
      <c r="F8" s="24">
        <f>SUM(F9:F16)</f>
        <v>30</v>
      </c>
      <c r="G8" s="24"/>
      <c r="H8" s="24"/>
      <c r="I8" s="24"/>
      <c r="J8" s="24">
        <f>SUM(J10:J16)</f>
        <v>2000</v>
      </c>
      <c r="K8" s="24"/>
      <c r="L8" s="24"/>
      <c r="M8" s="24">
        <f>SUM(M10:M16)</f>
        <v>2067</v>
      </c>
      <c r="N8" s="24">
        <f>SUM(N10:N16)</f>
        <v>1255.3</v>
      </c>
      <c r="O8" s="24"/>
      <c r="P8" s="25"/>
    </row>
    <row r="9" ht="22.8" customHeight="1" spans="1:16">
      <c r="A9" s="41" t="s">
        <v>480</v>
      </c>
      <c r="B9" s="41" t="s">
        <v>481</v>
      </c>
      <c r="C9" s="24">
        <f>SUM(E9:N9)</f>
        <v>3.2</v>
      </c>
      <c r="D9" s="24">
        <f>SUM(E9:I9)</f>
        <v>3.2</v>
      </c>
      <c r="E9" s="24">
        <v>3.2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</row>
    <row r="10" ht="22.8" customHeight="1" spans="1:16">
      <c r="A10" s="41" t="s">
        <v>480</v>
      </c>
      <c r="B10" s="41" t="s">
        <v>482</v>
      </c>
      <c r="C10" s="9">
        <f>SUM(E10:N10)</f>
        <v>2067</v>
      </c>
      <c r="D10" s="9"/>
      <c r="E10" s="9"/>
      <c r="F10" s="9"/>
      <c r="G10" s="9"/>
      <c r="H10" s="9"/>
      <c r="I10" s="9"/>
      <c r="J10" s="9"/>
      <c r="K10" s="9"/>
      <c r="L10" s="9"/>
      <c r="M10" s="9">
        <v>2067</v>
      </c>
      <c r="N10" s="9"/>
      <c r="O10" s="24"/>
      <c r="P10" s="25"/>
    </row>
    <row r="11" ht="22.8" customHeight="1" spans="1:16">
      <c r="A11" s="41" t="s">
        <v>480</v>
      </c>
      <c r="B11" s="41" t="s">
        <v>483</v>
      </c>
      <c r="C11" s="9">
        <f t="shared" ref="C11:C17" si="0">SUM(E11:N11)</f>
        <v>70</v>
      </c>
      <c r="D11" s="9">
        <f>SUM(E11:I11)</f>
        <v>70</v>
      </c>
      <c r="E11" s="42">
        <v>40</v>
      </c>
      <c r="F11" s="42">
        <v>30</v>
      </c>
      <c r="G11" s="42"/>
      <c r="H11" s="42"/>
      <c r="I11" s="42"/>
      <c r="J11" s="42"/>
      <c r="K11" s="42"/>
      <c r="L11" s="42"/>
      <c r="M11" s="42"/>
      <c r="N11" s="42"/>
      <c r="O11" s="24"/>
      <c r="P11" s="25"/>
    </row>
    <row r="12" ht="22.8" customHeight="1" spans="1:16">
      <c r="A12" s="41" t="s">
        <v>480</v>
      </c>
      <c r="B12" s="41" t="s">
        <v>484</v>
      </c>
      <c r="C12" s="9">
        <f t="shared" si="0"/>
        <v>224</v>
      </c>
      <c r="D12" s="9"/>
      <c r="E12" s="42"/>
      <c r="F12" s="42"/>
      <c r="G12" s="42"/>
      <c r="H12" s="42"/>
      <c r="I12" s="42"/>
      <c r="J12" s="42"/>
      <c r="K12" s="42"/>
      <c r="L12" s="42"/>
      <c r="M12" s="42"/>
      <c r="N12" s="42">
        <v>224</v>
      </c>
      <c r="O12" s="24"/>
      <c r="P12" s="25"/>
    </row>
    <row r="13" ht="22.8" customHeight="1" spans="1:16">
      <c r="A13" s="41" t="s">
        <v>480</v>
      </c>
      <c r="B13" s="41" t="s">
        <v>485</v>
      </c>
      <c r="C13" s="9">
        <f t="shared" si="0"/>
        <v>492.3</v>
      </c>
      <c r="D13" s="9"/>
      <c r="E13" s="42"/>
      <c r="F13" s="42"/>
      <c r="G13" s="42"/>
      <c r="H13" s="42"/>
      <c r="I13" s="42"/>
      <c r="J13" s="42"/>
      <c r="K13" s="42"/>
      <c r="L13" s="42"/>
      <c r="M13" s="42"/>
      <c r="N13" s="42">
        <v>492.3</v>
      </c>
      <c r="O13" s="24"/>
      <c r="P13" s="25"/>
    </row>
    <row r="14" ht="22.8" customHeight="1" spans="1:16">
      <c r="A14" s="41" t="s">
        <v>480</v>
      </c>
      <c r="B14" s="41" t="s">
        <v>486</v>
      </c>
      <c r="C14" s="9">
        <f t="shared" si="0"/>
        <v>39</v>
      </c>
      <c r="D14" s="9"/>
      <c r="E14" s="42"/>
      <c r="F14" s="42"/>
      <c r="G14" s="42"/>
      <c r="H14" s="42"/>
      <c r="I14" s="42"/>
      <c r="J14" s="42"/>
      <c r="K14" s="42"/>
      <c r="L14" s="42"/>
      <c r="M14" s="42"/>
      <c r="N14" s="42">
        <v>39</v>
      </c>
      <c r="O14" s="24"/>
      <c r="P14" s="25"/>
    </row>
    <row r="15" ht="22.8" customHeight="1" spans="1:16">
      <c r="A15" s="41" t="s">
        <v>480</v>
      </c>
      <c r="B15" s="41" t="s">
        <v>487</v>
      </c>
      <c r="C15" s="9">
        <f t="shared" si="0"/>
        <v>500</v>
      </c>
      <c r="D15" s="9"/>
      <c r="E15" s="42"/>
      <c r="F15" s="42"/>
      <c r="G15" s="42"/>
      <c r="H15" s="42"/>
      <c r="I15" s="42"/>
      <c r="J15" s="42"/>
      <c r="K15" s="42"/>
      <c r="L15" s="42"/>
      <c r="M15" s="42"/>
      <c r="N15" s="42">
        <v>500</v>
      </c>
      <c r="O15" s="24"/>
      <c r="P15" s="25"/>
    </row>
    <row r="16" ht="22.8" customHeight="1" spans="1:16">
      <c r="A16" s="41" t="s">
        <v>480</v>
      </c>
      <c r="B16" s="41" t="s">
        <v>454</v>
      </c>
      <c r="C16" s="9">
        <f t="shared" si="0"/>
        <v>2000</v>
      </c>
      <c r="D16" s="9"/>
      <c r="E16" s="42"/>
      <c r="F16" s="42"/>
      <c r="G16" s="42"/>
      <c r="H16" s="42"/>
      <c r="I16" s="42"/>
      <c r="J16" s="42">
        <v>2000</v>
      </c>
      <c r="K16" s="42"/>
      <c r="L16" s="42"/>
      <c r="M16" s="42"/>
      <c r="N16" s="42"/>
      <c r="O16" s="24"/>
      <c r="P16" s="25"/>
    </row>
    <row r="17" ht="16.35" customHeight="1" spans="1:4">
      <c r="A17" s="39" t="s">
        <v>315</v>
      </c>
      <c r="B17" s="39"/>
      <c r="C17" s="39"/>
      <c r="D17" s="39"/>
    </row>
  </sheetData>
  <mergeCells count="18">
    <mergeCell ref="O1:P1"/>
    <mergeCell ref="A2:P2"/>
    <mergeCell ref="A3:N3"/>
    <mergeCell ref="O3:P3"/>
    <mergeCell ref="C4:N4"/>
    <mergeCell ref="O4:P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zoomScale="110" zoomScaleNormal="110" workbookViewId="0">
      <pane ySplit="5" topLeftCell="A6" activePane="bottomLeft" state="frozen"/>
      <selection/>
      <selection pane="bottomLeft" activeCell="J17" sqref="J17:J2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5833333333333" customWidth="1"/>
    <col min="8" max="8" width="7.04166666666667" style="1" customWidth="1"/>
    <col min="9" max="9" width="11.5833333333333" customWidth="1"/>
    <col min="10" max="10" width="19.65" customWidth="1"/>
    <col min="11" max="12" width="5.79166666666667" style="1" customWidth="1"/>
    <col min="13" max="13" width="11.25" customWidth="1"/>
    <col min="14" max="16" width="9.76666666666667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3"/>
      <c r="I1" s="6"/>
      <c r="J1" s="6"/>
      <c r="K1" s="3"/>
      <c r="L1" s="3"/>
      <c r="M1" s="31" t="s">
        <v>488</v>
      </c>
    </row>
    <row r="2" ht="37.95" customHeight="1" spans="1:13">
      <c r="A2" s="6"/>
      <c r="B2" s="6"/>
      <c r="C2" s="20" t="s">
        <v>28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1.55" customHeight="1" spans="1:13">
      <c r="A3" s="21" t="s">
        <v>31</v>
      </c>
      <c r="B3" s="21"/>
      <c r="C3" s="21"/>
      <c r="D3" s="21"/>
      <c r="E3" s="21"/>
      <c r="F3" s="21"/>
      <c r="G3" s="21"/>
      <c r="H3" s="22"/>
      <c r="I3" s="21"/>
      <c r="J3" s="21"/>
      <c r="K3" s="22"/>
      <c r="L3" s="22" t="s">
        <v>32</v>
      </c>
      <c r="M3" s="19"/>
    </row>
    <row r="4" ht="33.6" customHeight="1" spans="1:13">
      <c r="A4" s="7" t="s">
        <v>235</v>
      </c>
      <c r="B4" s="7" t="s">
        <v>489</v>
      </c>
      <c r="C4" s="7" t="s">
        <v>490</v>
      </c>
      <c r="D4" s="7" t="s">
        <v>491</v>
      </c>
      <c r="E4" s="7" t="s">
        <v>492</v>
      </c>
      <c r="F4" s="7"/>
      <c r="G4" s="7"/>
      <c r="H4" s="7"/>
      <c r="I4" s="7"/>
      <c r="J4" s="7"/>
      <c r="K4" s="7"/>
      <c r="L4" s="7"/>
      <c r="M4" s="7"/>
    </row>
    <row r="5" ht="36.2" customHeight="1" spans="1:13">
      <c r="A5" s="7"/>
      <c r="B5" s="7"/>
      <c r="C5" s="7"/>
      <c r="D5" s="7"/>
      <c r="E5" s="7" t="s">
        <v>493</v>
      </c>
      <c r="F5" s="7" t="s">
        <v>494</v>
      </c>
      <c r="G5" s="7" t="s">
        <v>495</v>
      </c>
      <c r="H5" s="7" t="s">
        <v>496</v>
      </c>
      <c r="I5" s="7" t="s">
        <v>497</v>
      </c>
      <c r="J5" s="7" t="s">
        <v>498</v>
      </c>
      <c r="K5" s="7" t="s">
        <v>499</v>
      </c>
      <c r="L5" s="7" t="s">
        <v>500</v>
      </c>
      <c r="M5" s="7" t="s">
        <v>501</v>
      </c>
    </row>
    <row r="6" ht="18.1" customHeight="1" spans="1:13">
      <c r="A6" s="23" t="s">
        <v>2</v>
      </c>
      <c r="B6" s="23" t="s">
        <v>4</v>
      </c>
      <c r="C6" s="24">
        <f>C7+C22+C36+C51</f>
        <v>1286.3</v>
      </c>
      <c r="D6" s="25"/>
      <c r="E6" s="25"/>
      <c r="F6" s="25"/>
      <c r="G6" s="25"/>
      <c r="H6" s="26"/>
      <c r="I6" s="25"/>
      <c r="J6" s="25"/>
      <c r="K6" s="26"/>
      <c r="L6" s="26"/>
      <c r="M6" s="25"/>
    </row>
    <row r="7" customFormat="1" ht="24.4" customHeight="1" spans="1:13">
      <c r="A7" s="15" t="s">
        <v>156</v>
      </c>
      <c r="B7" s="15" t="s">
        <v>502</v>
      </c>
      <c r="C7" s="9">
        <v>70</v>
      </c>
      <c r="D7" s="15" t="s">
        <v>503</v>
      </c>
      <c r="E7" s="27" t="s">
        <v>504</v>
      </c>
      <c r="F7" s="27" t="s">
        <v>505</v>
      </c>
      <c r="G7" s="15" t="s">
        <v>506</v>
      </c>
      <c r="H7" s="8">
        <v>70</v>
      </c>
      <c r="I7" s="15" t="s">
        <v>507</v>
      </c>
      <c r="J7" s="15" t="s">
        <v>508</v>
      </c>
      <c r="K7" s="8" t="s">
        <v>507</v>
      </c>
      <c r="L7" s="8" t="s">
        <v>509</v>
      </c>
      <c r="M7" s="15"/>
    </row>
    <row r="8" customFormat="1" ht="24.4" customHeight="1" spans="1:13">
      <c r="A8" s="15"/>
      <c r="B8" s="15"/>
      <c r="C8" s="9"/>
      <c r="D8" s="15"/>
      <c r="E8" s="27"/>
      <c r="F8" s="27" t="s">
        <v>510</v>
      </c>
      <c r="G8" s="15"/>
      <c r="H8" s="8"/>
      <c r="I8" s="15"/>
      <c r="J8" s="15"/>
      <c r="K8" s="8"/>
      <c r="L8" s="8"/>
      <c r="M8" s="15"/>
    </row>
    <row r="9" customFormat="1" ht="24.4" customHeight="1" spans="1:13">
      <c r="A9" s="15"/>
      <c r="B9" s="15"/>
      <c r="C9" s="9"/>
      <c r="D9" s="15"/>
      <c r="E9" s="27"/>
      <c r="F9" s="27" t="s">
        <v>511</v>
      </c>
      <c r="G9" s="15"/>
      <c r="H9" s="8"/>
      <c r="I9" s="15"/>
      <c r="J9" s="15"/>
      <c r="K9" s="8"/>
      <c r="L9" s="8"/>
      <c r="M9" s="15"/>
    </row>
    <row r="10" customFormat="1" ht="24.4" customHeight="1" spans="1:13">
      <c r="A10" s="15"/>
      <c r="B10" s="15"/>
      <c r="C10" s="9"/>
      <c r="D10" s="15"/>
      <c r="E10" s="28" t="s">
        <v>512</v>
      </c>
      <c r="F10" s="28" t="s">
        <v>513</v>
      </c>
      <c r="G10" s="15" t="s">
        <v>514</v>
      </c>
      <c r="H10" s="8">
        <v>16</v>
      </c>
      <c r="I10" s="15" t="s">
        <v>514</v>
      </c>
      <c r="J10" s="16" t="s">
        <v>515</v>
      </c>
      <c r="K10" s="8" t="s">
        <v>516</v>
      </c>
      <c r="L10" s="8" t="s">
        <v>517</v>
      </c>
      <c r="M10" s="15"/>
    </row>
    <row r="11" customFormat="1" ht="24.4" customHeight="1" spans="1:13">
      <c r="A11" s="15"/>
      <c r="B11" s="15"/>
      <c r="C11" s="9"/>
      <c r="D11" s="15"/>
      <c r="E11" s="29"/>
      <c r="F11" s="29"/>
      <c r="G11" s="15" t="s">
        <v>518</v>
      </c>
      <c r="H11" s="8">
        <v>10</v>
      </c>
      <c r="I11" s="15" t="s">
        <v>518</v>
      </c>
      <c r="J11" s="17"/>
      <c r="K11" s="8" t="s">
        <v>519</v>
      </c>
      <c r="L11" s="8" t="s">
        <v>517</v>
      </c>
      <c r="M11" s="15"/>
    </row>
    <row r="12" customFormat="1" ht="24.4" customHeight="1" spans="1:13">
      <c r="A12" s="15"/>
      <c r="B12" s="15"/>
      <c r="C12" s="9"/>
      <c r="D12" s="15"/>
      <c r="E12" s="29"/>
      <c r="F12" s="30"/>
      <c r="G12" s="15" t="s">
        <v>520</v>
      </c>
      <c r="H12" s="8">
        <v>100</v>
      </c>
      <c r="I12" s="15" t="s">
        <v>520</v>
      </c>
      <c r="J12" s="18"/>
      <c r="K12" s="8" t="s">
        <v>521</v>
      </c>
      <c r="L12" s="8" t="s">
        <v>517</v>
      </c>
      <c r="M12" s="15"/>
    </row>
    <row r="13" customFormat="1" ht="24.4" customHeight="1" spans="1:13">
      <c r="A13" s="15"/>
      <c r="B13" s="15"/>
      <c r="C13" s="9"/>
      <c r="D13" s="15"/>
      <c r="E13" s="29"/>
      <c r="F13" s="29" t="s">
        <v>522</v>
      </c>
      <c r="G13" s="15" t="s">
        <v>523</v>
      </c>
      <c r="H13" s="8">
        <v>98</v>
      </c>
      <c r="I13" s="15" t="s">
        <v>523</v>
      </c>
      <c r="J13" s="16" t="s">
        <v>508</v>
      </c>
      <c r="K13" s="8" t="s">
        <v>524</v>
      </c>
      <c r="L13" s="8" t="s">
        <v>517</v>
      </c>
      <c r="M13" s="15"/>
    </row>
    <row r="14" customFormat="1" ht="24.4" customHeight="1" spans="1:13">
      <c r="A14" s="15"/>
      <c r="B14" s="15"/>
      <c r="C14" s="9"/>
      <c r="D14" s="15"/>
      <c r="E14" s="29"/>
      <c r="F14" s="29"/>
      <c r="G14" s="15" t="s">
        <v>525</v>
      </c>
      <c r="H14" s="8">
        <v>100</v>
      </c>
      <c r="I14" s="15" t="s">
        <v>525</v>
      </c>
      <c r="J14" s="17"/>
      <c r="K14" s="8" t="s">
        <v>524</v>
      </c>
      <c r="L14" s="8" t="s">
        <v>526</v>
      </c>
      <c r="M14" s="15"/>
    </row>
    <row r="15" customFormat="1" ht="24.4" customHeight="1" spans="1:13">
      <c r="A15" s="15"/>
      <c r="B15" s="15"/>
      <c r="C15" s="9"/>
      <c r="D15" s="15"/>
      <c r="E15" s="29"/>
      <c r="F15" s="30"/>
      <c r="G15" s="15" t="s">
        <v>527</v>
      </c>
      <c r="H15" s="8">
        <v>95</v>
      </c>
      <c r="I15" s="15" t="s">
        <v>527</v>
      </c>
      <c r="J15" s="18"/>
      <c r="K15" s="8" t="s">
        <v>524</v>
      </c>
      <c r="L15" s="8" t="s">
        <v>517</v>
      </c>
      <c r="M15" s="15"/>
    </row>
    <row r="16" customFormat="1" ht="24.4" customHeight="1" spans="1:13">
      <c r="A16" s="15"/>
      <c r="B16" s="15"/>
      <c r="C16" s="9"/>
      <c r="D16" s="15"/>
      <c r="E16" s="30"/>
      <c r="F16" s="27" t="s">
        <v>528</v>
      </c>
      <c r="G16" s="15" t="s">
        <v>529</v>
      </c>
      <c r="H16" s="8">
        <v>95</v>
      </c>
      <c r="I16" s="15" t="s">
        <v>529</v>
      </c>
      <c r="J16" s="15" t="s">
        <v>530</v>
      </c>
      <c r="K16" s="8" t="s">
        <v>524</v>
      </c>
      <c r="L16" s="8" t="s">
        <v>517</v>
      </c>
      <c r="M16" s="15"/>
    </row>
    <row r="17" customFormat="1" ht="24.4" customHeight="1" spans="1:13">
      <c r="A17" s="15"/>
      <c r="B17" s="15"/>
      <c r="C17" s="9"/>
      <c r="D17" s="15"/>
      <c r="E17" s="27" t="s">
        <v>531</v>
      </c>
      <c r="F17" s="27" t="s">
        <v>532</v>
      </c>
      <c r="G17" s="15" t="s">
        <v>533</v>
      </c>
      <c r="H17" s="8" t="s">
        <v>534</v>
      </c>
      <c r="I17" s="15" t="s">
        <v>533</v>
      </c>
      <c r="J17" s="16" t="s">
        <v>535</v>
      </c>
      <c r="K17" s="8" t="s">
        <v>507</v>
      </c>
      <c r="L17" s="8" t="s">
        <v>517</v>
      </c>
      <c r="M17" s="15"/>
    </row>
    <row r="18" customFormat="1" ht="24.4" customHeight="1" spans="1:13">
      <c r="A18" s="15"/>
      <c r="B18" s="15"/>
      <c r="C18" s="9"/>
      <c r="D18" s="15"/>
      <c r="E18" s="27"/>
      <c r="F18" s="27" t="s">
        <v>536</v>
      </c>
      <c r="G18" s="15" t="s">
        <v>537</v>
      </c>
      <c r="H18" s="8">
        <v>0.5</v>
      </c>
      <c r="I18" s="15" t="s">
        <v>537</v>
      </c>
      <c r="J18" s="17"/>
      <c r="K18" s="8" t="s">
        <v>524</v>
      </c>
      <c r="L18" s="8" t="s">
        <v>509</v>
      </c>
      <c r="M18" s="15"/>
    </row>
    <row r="19" customFormat="1" ht="24.4" customHeight="1" spans="1:13">
      <c r="A19" s="15"/>
      <c r="B19" s="15"/>
      <c r="C19" s="9"/>
      <c r="D19" s="15"/>
      <c r="E19" s="27"/>
      <c r="F19" s="27" t="s">
        <v>538</v>
      </c>
      <c r="G19" s="15" t="s">
        <v>539</v>
      </c>
      <c r="H19" s="8" t="s">
        <v>540</v>
      </c>
      <c r="I19" s="15" t="s">
        <v>539</v>
      </c>
      <c r="J19" s="17"/>
      <c r="K19" s="8"/>
      <c r="L19" s="8" t="s">
        <v>541</v>
      </c>
      <c r="M19" s="15"/>
    </row>
    <row r="20" customFormat="1" ht="24.4" customHeight="1" spans="1:13">
      <c r="A20" s="15"/>
      <c r="B20" s="15"/>
      <c r="C20" s="9"/>
      <c r="D20" s="15"/>
      <c r="E20" s="27"/>
      <c r="F20" s="27" t="s">
        <v>542</v>
      </c>
      <c r="G20" s="15" t="s">
        <v>543</v>
      </c>
      <c r="H20" s="8" t="s">
        <v>544</v>
      </c>
      <c r="I20" s="15" t="s">
        <v>543</v>
      </c>
      <c r="J20" s="18"/>
      <c r="K20" s="8"/>
      <c r="L20" s="8" t="s">
        <v>541</v>
      </c>
      <c r="M20" s="15"/>
    </row>
    <row r="21" customFormat="1" ht="24.4" customHeight="1" spans="1:13">
      <c r="A21" s="15"/>
      <c r="B21" s="15"/>
      <c r="C21" s="9"/>
      <c r="D21" s="15"/>
      <c r="E21" s="27" t="s">
        <v>545</v>
      </c>
      <c r="F21" s="27" t="s">
        <v>546</v>
      </c>
      <c r="G21" s="15" t="s">
        <v>547</v>
      </c>
      <c r="H21" s="8" t="s">
        <v>548</v>
      </c>
      <c r="I21" s="15" t="s">
        <v>547</v>
      </c>
      <c r="J21" s="15" t="s">
        <v>549</v>
      </c>
      <c r="K21" s="8"/>
      <c r="L21" s="8" t="s">
        <v>541</v>
      </c>
      <c r="M21" s="15"/>
    </row>
    <row r="22" customFormat="1" ht="24.4" customHeight="1" spans="1:13">
      <c r="A22" s="15" t="s">
        <v>156</v>
      </c>
      <c r="B22" s="15" t="s">
        <v>550</v>
      </c>
      <c r="C22" s="9">
        <v>224</v>
      </c>
      <c r="D22" s="15" t="s">
        <v>551</v>
      </c>
      <c r="E22" s="27" t="s">
        <v>504</v>
      </c>
      <c r="F22" s="27" t="s">
        <v>505</v>
      </c>
      <c r="G22" s="15" t="s">
        <v>506</v>
      </c>
      <c r="H22" s="8">
        <v>224</v>
      </c>
      <c r="I22" s="15" t="s">
        <v>506</v>
      </c>
      <c r="J22" s="15" t="s">
        <v>508</v>
      </c>
      <c r="K22" s="8" t="s">
        <v>507</v>
      </c>
      <c r="L22" s="8" t="s">
        <v>509</v>
      </c>
      <c r="M22" s="15"/>
    </row>
    <row r="23" customFormat="1" ht="24.4" customHeight="1" spans="1:13">
      <c r="A23" s="15"/>
      <c r="B23" s="15"/>
      <c r="C23" s="9"/>
      <c r="D23" s="15"/>
      <c r="E23" s="27"/>
      <c r="F23" s="27" t="s">
        <v>510</v>
      </c>
      <c r="G23" s="15"/>
      <c r="H23" s="8"/>
      <c r="I23" s="15"/>
      <c r="J23" s="15"/>
      <c r="K23" s="8"/>
      <c r="L23" s="8"/>
      <c r="M23" s="15"/>
    </row>
    <row r="24" customFormat="1" ht="24.4" customHeight="1" spans="1:13">
      <c r="A24" s="15"/>
      <c r="B24" s="15"/>
      <c r="C24" s="9"/>
      <c r="D24" s="15"/>
      <c r="E24" s="27"/>
      <c r="F24" s="27" t="s">
        <v>511</v>
      </c>
      <c r="G24" s="15"/>
      <c r="H24" s="8"/>
      <c r="I24" s="15"/>
      <c r="J24" s="15"/>
      <c r="K24" s="8"/>
      <c r="L24" s="8"/>
      <c r="M24" s="15"/>
    </row>
    <row r="25" customFormat="1" ht="24.4" customHeight="1" spans="1:13">
      <c r="A25" s="15"/>
      <c r="B25" s="15"/>
      <c r="C25" s="9"/>
      <c r="D25" s="15"/>
      <c r="E25" s="28" t="s">
        <v>512</v>
      </c>
      <c r="F25" s="28" t="s">
        <v>513</v>
      </c>
      <c r="G25" s="15" t="s">
        <v>552</v>
      </c>
      <c r="H25" s="8" t="s">
        <v>553</v>
      </c>
      <c r="I25" s="15" t="s">
        <v>552</v>
      </c>
      <c r="J25" s="16" t="s">
        <v>515</v>
      </c>
      <c r="K25" s="8" t="s">
        <v>516</v>
      </c>
      <c r="L25" s="8" t="s">
        <v>526</v>
      </c>
      <c r="M25" s="15"/>
    </row>
    <row r="26" customFormat="1" ht="24.4" customHeight="1" spans="1:13">
      <c r="A26" s="15"/>
      <c r="B26" s="15"/>
      <c r="C26" s="9"/>
      <c r="D26" s="15"/>
      <c r="E26" s="29"/>
      <c r="F26" s="30"/>
      <c r="G26" s="15" t="s">
        <v>554</v>
      </c>
      <c r="H26" s="8" t="s">
        <v>555</v>
      </c>
      <c r="I26" s="15" t="s">
        <v>554</v>
      </c>
      <c r="J26" s="18"/>
      <c r="K26" s="8" t="s">
        <v>556</v>
      </c>
      <c r="L26" s="8" t="s">
        <v>526</v>
      </c>
      <c r="M26" s="15"/>
    </row>
    <row r="27" customFormat="1" ht="24.4" customHeight="1" spans="1:13">
      <c r="A27" s="15"/>
      <c r="B27" s="15"/>
      <c r="C27" s="9"/>
      <c r="D27" s="15"/>
      <c r="E27" s="29"/>
      <c r="F27" s="28" t="s">
        <v>522</v>
      </c>
      <c r="G27" s="15" t="s">
        <v>557</v>
      </c>
      <c r="H27" s="8" t="s">
        <v>558</v>
      </c>
      <c r="I27" s="15" t="s">
        <v>557</v>
      </c>
      <c r="J27" s="16" t="s">
        <v>508</v>
      </c>
      <c r="K27" s="8"/>
      <c r="L27" s="8" t="s">
        <v>541</v>
      </c>
      <c r="M27" s="15"/>
    </row>
    <row r="28" customFormat="1" ht="24.4" customHeight="1" spans="1:13">
      <c r="A28" s="15"/>
      <c r="B28" s="15"/>
      <c r="C28" s="9"/>
      <c r="D28" s="15"/>
      <c r="E28" s="29"/>
      <c r="F28" s="29"/>
      <c r="G28" s="15" t="s">
        <v>559</v>
      </c>
      <c r="H28" s="8" t="s">
        <v>560</v>
      </c>
      <c r="I28" s="15" t="s">
        <v>559</v>
      </c>
      <c r="J28" s="17"/>
      <c r="K28" s="8"/>
      <c r="L28" s="8" t="s">
        <v>541</v>
      </c>
      <c r="M28" s="15"/>
    </row>
    <row r="29" customFormat="1" ht="24.4" customHeight="1" spans="1:13">
      <c r="A29" s="15"/>
      <c r="B29" s="15"/>
      <c r="C29" s="9"/>
      <c r="D29" s="15"/>
      <c r="E29" s="29"/>
      <c r="F29" s="30"/>
      <c r="G29" s="15" t="s">
        <v>561</v>
      </c>
      <c r="H29" s="8" t="s">
        <v>558</v>
      </c>
      <c r="I29" s="15" t="s">
        <v>561</v>
      </c>
      <c r="J29" s="18"/>
      <c r="K29" s="8"/>
      <c r="L29" s="8" t="s">
        <v>541</v>
      </c>
      <c r="M29" s="15"/>
    </row>
    <row r="30" customFormat="1" ht="24.4" customHeight="1" spans="1:13">
      <c r="A30" s="15"/>
      <c r="B30" s="15"/>
      <c r="C30" s="9"/>
      <c r="D30" s="15"/>
      <c r="E30" s="30"/>
      <c r="F30" s="27" t="s">
        <v>528</v>
      </c>
      <c r="G30" s="15" t="s">
        <v>562</v>
      </c>
      <c r="H30" s="8" t="s">
        <v>563</v>
      </c>
      <c r="I30" s="15" t="s">
        <v>562</v>
      </c>
      <c r="J30" s="15" t="s">
        <v>530</v>
      </c>
      <c r="K30" s="8"/>
      <c r="L30" s="8" t="s">
        <v>541</v>
      </c>
      <c r="M30" s="15"/>
    </row>
    <row r="31" customFormat="1" ht="24.4" customHeight="1" spans="1:13">
      <c r="A31" s="15"/>
      <c r="B31" s="15"/>
      <c r="C31" s="9"/>
      <c r="D31" s="15"/>
      <c r="E31" s="27" t="s">
        <v>531</v>
      </c>
      <c r="F31" s="27" t="s">
        <v>532</v>
      </c>
      <c r="G31" s="15" t="s">
        <v>564</v>
      </c>
      <c r="H31" s="8">
        <v>30</v>
      </c>
      <c r="I31" s="15" t="s">
        <v>564</v>
      </c>
      <c r="J31" s="16" t="s">
        <v>535</v>
      </c>
      <c r="K31" s="8" t="s">
        <v>524</v>
      </c>
      <c r="L31" s="8" t="s">
        <v>517</v>
      </c>
      <c r="M31" s="15"/>
    </row>
    <row r="32" customFormat="1" ht="24.4" customHeight="1" spans="1:13">
      <c r="A32" s="15"/>
      <c r="B32" s="15"/>
      <c r="C32" s="9"/>
      <c r="D32" s="15"/>
      <c r="E32" s="27"/>
      <c r="F32" s="27" t="s">
        <v>536</v>
      </c>
      <c r="G32" s="15" t="s">
        <v>537</v>
      </c>
      <c r="H32" s="8">
        <v>0.5</v>
      </c>
      <c r="I32" s="15" t="s">
        <v>537</v>
      </c>
      <c r="J32" s="17"/>
      <c r="K32" s="8" t="s">
        <v>524</v>
      </c>
      <c r="L32" s="8" t="s">
        <v>509</v>
      </c>
      <c r="M32" s="15"/>
    </row>
    <row r="33" customFormat="1" ht="24.4" customHeight="1" spans="1:13">
      <c r="A33" s="15"/>
      <c r="B33" s="15"/>
      <c r="C33" s="9"/>
      <c r="D33" s="15"/>
      <c r="E33" s="27"/>
      <c r="F33" s="27" t="s">
        <v>538</v>
      </c>
      <c r="G33" s="15" t="s">
        <v>565</v>
      </c>
      <c r="H33" s="8" t="s">
        <v>566</v>
      </c>
      <c r="I33" s="15" t="s">
        <v>565</v>
      </c>
      <c r="J33" s="17"/>
      <c r="K33" s="8"/>
      <c r="L33" s="8" t="s">
        <v>541</v>
      </c>
      <c r="M33" s="15"/>
    </row>
    <row r="34" customFormat="1" ht="24.4" customHeight="1" spans="1:13">
      <c r="A34" s="15"/>
      <c r="B34" s="15"/>
      <c r="C34" s="9"/>
      <c r="D34" s="15"/>
      <c r="E34" s="27"/>
      <c r="F34" s="27" t="s">
        <v>542</v>
      </c>
      <c r="G34" s="15" t="s">
        <v>567</v>
      </c>
      <c r="H34" s="8" t="s">
        <v>566</v>
      </c>
      <c r="I34" s="15" t="s">
        <v>567</v>
      </c>
      <c r="J34" s="18"/>
      <c r="K34" s="8"/>
      <c r="L34" s="8" t="s">
        <v>541</v>
      </c>
      <c r="M34" s="15"/>
    </row>
    <row r="35" customFormat="1" ht="24.4" customHeight="1" spans="1:13">
      <c r="A35" s="15"/>
      <c r="B35" s="15"/>
      <c r="C35" s="9"/>
      <c r="D35" s="15"/>
      <c r="E35" s="27" t="s">
        <v>545</v>
      </c>
      <c r="F35" s="27" t="s">
        <v>546</v>
      </c>
      <c r="G35" s="15" t="s">
        <v>547</v>
      </c>
      <c r="H35" s="8">
        <v>95</v>
      </c>
      <c r="I35" s="15" t="s">
        <v>547</v>
      </c>
      <c r="J35" s="15" t="s">
        <v>549</v>
      </c>
      <c r="K35" s="8" t="s">
        <v>524</v>
      </c>
      <c r="L35" s="8" t="s">
        <v>517</v>
      </c>
      <c r="M35" s="15"/>
    </row>
    <row r="36" customFormat="1" ht="24.4" customHeight="1" spans="1:13">
      <c r="A36" s="15" t="s">
        <v>156</v>
      </c>
      <c r="B36" s="15" t="s">
        <v>568</v>
      </c>
      <c r="C36" s="9">
        <v>492.3</v>
      </c>
      <c r="D36" s="15" t="s">
        <v>569</v>
      </c>
      <c r="E36" s="27" t="s">
        <v>504</v>
      </c>
      <c r="F36" s="27" t="s">
        <v>505</v>
      </c>
      <c r="G36" s="15" t="s">
        <v>506</v>
      </c>
      <c r="H36" s="8">
        <v>492.3</v>
      </c>
      <c r="I36" s="15" t="s">
        <v>506</v>
      </c>
      <c r="J36" s="15" t="s">
        <v>508</v>
      </c>
      <c r="K36" s="8" t="s">
        <v>507</v>
      </c>
      <c r="L36" s="8" t="s">
        <v>509</v>
      </c>
      <c r="M36" s="15"/>
    </row>
    <row r="37" customFormat="1" ht="24.4" customHeight="1" spans="1:13">
      <c r="A37" s="15"/>
      <c r="B37" s="15"/>
      <c r="C37" s="9"/>
      <c r="D37" s="15"/>
      <c r="E37" s="27"/>
      <c r="F37" s="27" t="s">
        <v>510</v>
      </c>
      <c r="G37" s="15"/>
      <c r="H37" s="8"/>
      <c r="I37" s="15"/>
      <c r="J37" s="15"/>
      <c r="K37" s="8"/>
      <c r="L37" s="8"/>
      <c r="M37" s="15"/>
    </row>
    <row r="38" customFormat="1" ht="24.4" customHeight="1" spans="1:13">
      <c r="A38" s="15"/>
      <c r="B38" s="15"/>
      <c r="C38" s="9"/>
      <c r="D38" s="15"/>
      <c r="E38" s="27"/>
      <c r="F38" s="27" t="s">
        <v>511</v>
      </c>
      <c r="G38" s="15"/>
      <c r="H38" s="8"/>
      <c r="I38" s="15"/>
      <c r="J38" s="15"/>
      <c r="K38" s="8"/>
      <c r="L38" s="8"/>
      <c r="M38" s="15"/>
    </row>
    <row r="39" customFormat="1" ht="24.4" customHeight="1" spans="1:13">
      <c r="A39" s="15"/>
      <c r="B39" s="15"/>
      <c r="C39" s="9"/>
      <c r="D39" s="15"/>
      <c r="E39" s="28" t="s">
        <v>512</v>
      </c>
      <c r="F39" s="28" t="s">
        <v>513</v>
      </c>
      <c r="G39" s="15" t="s">
        <v>570</v>
      </c>
      <c r="H39" s="8" t="s">
        <v>571</v>
      </c>
      <c r="I39" s="15" t="s">
        <v>570</v>
      </c>
      <c r="J39" s="16" t="s">
        <v>515</v>
      </c>
      <c r="K39" s="8" t="s">
        <v>169</v>
      </c>
      <c r="L39" s="8" t="s">
        <v>526</v>
      </c>
      <c r="M39" s="15"/>
    </row>
    <row r="40" customFormat="1" ht="24.4" customHeight="1" spans="1:13">
      <c r="A40" s="15"/>
      <c r="B40" s="15"/>
      <c r="C40" s="9"/>
      <c r="D40" s="15"/>
      <c r="E40" s="29"/>
      <c r="F40" s="29"/>
      <c r="G40" s="15" t="s">
        <v>572</v>
      </c>
      <c r="H40" s="8" t="s">
        <v>573</v>
      </c>
      <c r="I40" s="15" t="s">
        <v>572</v>
      </c>
      <c r="J40" s="17"/>
      <c r="K40" s="8" t="s">
        <v>169</v>
      </c>
      <c r="L40" s="8" t="s">
        <v>526</v>
      </c>
      <c r="M40" s="15"/>
    </row>
    <row r="41" customFormat="1" ht="24.4" customHeight="1" spans="1:13">
      <c r="A41" s="15"/>
      <c r="B41" s="15"/>
      <c r="C41" s="9"/>
      <c r="D41" s="15"/>
      <c r="E41" s="29"/>
      <c r="F41" s="30"/>
      <c r="G41" s="15" t="s">
        <v>574</v>
      </c>
      <c r="H41" s="8" t="s">
        <v>571</v>
      </c>
      <c r="I41" s="15" t="s">
        <v>574</v>
      </c>
      <c r="J41" s="18"/>
      <c r="K41" s="8" t="s">
        <v>169</v>
      </c>
      <c r="L41" s="8" t="s">
        <v>526</v>
      </c>
      <c r="M41" s="15"/>
    </row>
    <row r="42" customFormat="1" ht="24.4" customHeight="1" spans="1:13">
      <c r="A42" s="15"/>
      <c r="B42" s="15"/>
      <c r="C42" s="9"/>
      <c r="D42" s="15"/>
      <c r="E42" s="29"/>
      <c r="F42" s="28" t="s">
        <v>522</v>
      </c>
      <c r="G42" s="15" t="s">
        <v>575</v>
      </c>
      <c r="H42" s="8" t="s">
        <v>576</v>
      </c>
      <c r="I42" s="15" t="s">
        <v>575</v>
      </c>
      <c r="J42" s="16" t="s">
        <v>508</v>
      </c>
      <c r="K42" s="8"/>
      <c r="L42" s="8" t="s">
        <v>541</v>
      </c>
      <c r="M42" s="15"/>
    </row>
    <row r="43" customFormat="1" ht="24.4" customHeight="1" spans="1:13">
      <c r="A43" s="15"/>
      <c r="B43" s="15"/>
      <c r="C43" s="9"/>
      <c r="D43" s="15"/>
      <c r="E43" s="29"/>
      <c r="F43" s="29"/>
      <c r="G43" s="15" t="s">
        <v>577</v>
      </c>
      <c r="H43" s="8" t="s">
        <v>558</v>
      </c>
      <c r="I43" s="15" t="s">
        <v>577</v>
      </c>
      <c r="J43" s="17"/>
      <c r="K43" s="8"/>
      <c r="L43" s="8" t="s">
        <v>541</v>
      </c>
      <c r="M43" s="15"/>
    </row>
    <row r="44" customFormat="1" ht="24.4" customHeight="1" spans="1:13">
      <c r="A44" s="15"/>
      <c r="B44" s="15"/>
      <c r="C44" s="9"/>
      <c r="D44" s="15"/>
      <c r="E44" s="29"/>
      <c r="F44" s="30"/>
      <c r="G44" s="15" t="s">
        <v>578</v>
      </c>
      <c r="H44" s="8" t="s">
        <v>560</v>
      </c>
      <c r="I44" s="15" t="s">
        <v>578</v>
      </c>
      <c r="J44" s="18"/>
      <c r="K44" s="8"/>
      <c r="L44" s="8" t="s">
        <v>541</v>
      </c>
      <c r="M44" s="15"/>
    </row>
    <row r="45" customFormat="1" ht="24.4" customHeight="1" spans="1:13">
      <c r="A45" s="15"/>
      <c r="B45" s="15"/>
      <c r="C45" s="9"/>
      <c r="D45" s="15"/>
      <c r="E45" s="30"/>
      <c r="F45" s="27" t="s">
        <v>528</v>
      </c>
      <c r="G45" s="15" t="s">
        <v>579</v>
      </c>
      <c r="H45" s="8" t="s">
        <v>580</v>
      </c>
      <c r="I45" s="15" t="s">
        <v>579</v>
      </c>
      <c r="J45" s="15" t="s">
        <v>530</v>
      </c>
      <c r="K45" s="8"/>
      <c r="L45" s="8" t="s">
        <v>541</v>
      </c>
      <c r="M45" s="15"/>
    </row>
    <row r="46" customFormat="1" ht="24.4" customHeight="1" spans="1:13">
      <c r="A46" s="15"/>
      <c r="B46" s="15"/>
      <c r="C46" s="9"/>
      <c r="D46" s="15"/>
      <c r="E46" s="27" t="s">
        <v>531</v>
      </c>
      <c r="F46" s="27" t="s">
        <v>532</v>
      </c>
      <c r="G46" s="15" t="s">
        <v>564</v>
      </c>
      <c r="H46" s="8" t="s">
        <v>581</v>
      </c>
      <c r="I46" s="15" t="s">
        <v>564</v>
      </c>
      <c r="J46" s="16" t="s">
        <v>535</v>
      </c>
      <c r="K46" s="8"/>
      <c r="L46" s="32" t="s">
        <v>541</v>
      </c>
      <c r="M46" s="15"/>
    </row>
    <row r="47" customFormat="1" ht="24.4" customHeight="1" spans="1:13">
      <c r="A47" s="15"/>
      <c r="B47" s="15"/>
      <c r="C47" s="9"/>
      <c r="D47" s="15"/>
      <c r="E47" s="27"/>
      <c r="F47" s="27" t="s">
        <v>536</v>
      </c>
      <c r="G47" s="15" t="s">
        <v>582</v>
      </c>
      <c r="H47" s="8" t="s">
        <v>583</v>
      </c>
      <c r="I47" s="15" t="s">
        <v>582</v>
      </c>
      <c r="J47" s="17"/>
      <c r="K47" s="8"/>
      <c r="L47" s="32" t="s">
        <v>541</v>
      </c>
      <c r="M47" s="15"/>
    </row>
    <row r="48" customFormat="1" ht="24.4" customHeight="1" spans="1:13">
      <c r="A48" s="15"/>
      <c r="B48" s="15"/>
      <c r="C48" s="9"/>
      <c r="D48" s="15"/>
      <c r="E48" s="27"/>
      <c r="F48" s="27" t="s">
        <v>538</v>
      </c>
      <c r="G48" s="15" t="s">
        <v>584</v>
      </c>
      <c r="H48" s="8" t="s">
        <v>585</v>
      </c>
      <c r="I48" s="15" t="s">
        <v>584</v>
      </c>
      <c r="J48" s="17"/>
      <c r="K48" s="8"/>
      <c r="L48" s="32" t="s">
        <v>541</v>
      </c>
      <c r="M48" s="15"/>
    </row>
    <row r="49" customFormat="1" ht="24.4" customHeight="1" spans="1:13">
      <c r="A49" s="15"/>
      <c r="B49" s="15"/>
      <c r="C49" s="9"/>
      <c r="D49" s="15"/>
      <c r="E49" s="27"/>
      <c r="F49" s="27" t="s">
        <v>542</v>
      </c>
      <c r="G49" s="15" t="s">
        <v>543</v>
      </c>
      <c r="H49" s="8" t="s">
        <v>544</v>
      </c>
      <c r="I49" s="15" t="s">
        <v>543</v>
      </c>
      <c r="J49" s="18"/>
      <c r="K49" s="8"/>
      <c r="L49" s="32" t="s">
        <v>541</v>
      </c>
      <c r="M49" s="15"/>
    </row>
    <row r="50" customFormat="1" ht="24.4" customHeight="1" spans="1:13">
      <c r="A50" s="15"/>
      <c r="B50" s="15"/>
      <c r="C50" s="9"/>
      <c r="D50" s="15"/>
      <c r="E50" s="27" t="s">
        <v>545</v>
      </c>
      <c r="F50" s="27" t="s">
        <v>546</v>
      </c>
      <c r="G50" s="15" t="s">
        <v>547</v>
      </c>
      <c r="H50" s="8">
        <v>95</v>
      </c>
      <c r="I50" s="15" t="s">
        <v>547</v>
      </c>
      <c r="J50" s="15" t="s">
        <v>549</v>
      </c>
      <c r="K50" s="8" t="s">
        <v>524</v>
      </c>
      <c r="L50" s="8" t="s">
        <v>517</v>
      </c>
      <c r="M50" s="15"/>
    </row>
    <row r="51" customFormat="1" ht="24.4" customHeight="1" spans="1:13">
      <c r="A51" s="15" t="s">
        <v>156</v>
      </c>
      <c r="B51" s="15" t="s">
        <v>586</v>
      </c>
      <c r="C51" s="9">
        <v>500</v>
      </c>
      <c r="D51" s="15" t="s">
        <v>587</v>
      </c>
      <c r="E51" s="27" t="s">
        <v>504</v>
      </c>
      <c r="F51" s="27" t="s">
        <v>505</v>
      </c>
      <c r="G51" s="15" t="s">
        <v>506</v>
      </c>
      <c r="H51" s="8">
        <v>492.3</v>
      </c>
      <c r="I51" s="15" t="s">
        <v>506</v>
      </c>
      <c r="J51" s="15" t="s">
        <v>508</v>
      </c>
      <c r="K51" s="8" t="s">
        <v>507</v>
      </c>
      <c r="L51" s="8" t="s">
        <v>509</v>
      </c>
      <c r="M51" s="15"/>
    </row>
    <row r="52" customFormat="1" ht="24.4" customHeight="1" spans="1:13">
      <c r="A52" s="15"/>
      <c r="B52" s="15"/>
      <c r="C52" s="9"/>
      <c r="D52" s="15"/>
      <c r="E52" s="27"/>
      <c r="F52" s="27" t="s">
        <v>510</v>
      </c>
      <c r="G52" s="15"/>
      <c r="H52" s="8"/>
      <c r="I52" s="15"/>
      <c r="J52" s="15"/>
      <c r="K52" s="8"/>
      <c r="L52" s="8"/>
      <c r="M52" s="15"/>
    </row>
    <row r="53" customFormat="1" ht="24.4" customHeight="1" spans="1:13">
      <c r="A53" s="15"/>
      <c r="B53" s="15"/>
      <c r="C53" s="9"/>
      <c r="D53" s="15"/>
      <c r="E53" s="27"/>
      <c r="F53" s="27" t="s">
        <v>511</v>
      </c>
      <c r="G53" s="15"/>
      <c r="H53" s="8"/>
      <c r="I53" s="15"/>
      <c r="J53" s="15"/>
      <c r="K53" s="8"/>
      <c r="L53" s="8"/>
      <c r="M53" s="15"/>
    </row>
    <row r="54" customFormat="1" ht="24.4" customHeight="1" spans="1:13">
      <c r="A54" s="15"/>
      <c r="B54" s="15"/>
      <c r="C54" s="9"/>
      <c r="D54" s="15"/>
      <c r="E54" s="28" t="s">
        <v>512</v>
      </c>
      <c r="F54" s="28" t="s">
        <v>513</v>
      </c>
      <c r="G54" s="15" t="s">
        <v>588</v>
      </c>
      <c r="H54" s="8" t="s">
        <v>589</v>
      </c>
      <c r="I54" s="15" t="s">
        <v>588</v>
      </c>
      <c r="J54" s="16" t="s">
        <v>515</v>
      </c>
      <c r="K54" s="8" t="s">
        <v>516</v>
      </c>
      <c r="L54" s="8" t="s">
        <v>526</v>
      </c>
      <c r="M54" s="15"/>
    </row>
    <row r="55" customFormat="1" ht="24.4" customHeight="1" spans="1:13">
      <c r="A55" s="15"/>
      <c r="B55" s="15"/>
      <c r="C55" s="9"/>
      <c r="D55" s="15"/>
      <c r="E55" s="29"/>
      <c r="F55" s="29"/>
      <c r="G55" s="15" t="s">
        <v>590</v>
      </c>
      <c r="H55" s="8" t="s">
        <v>591</v>
      </c>
      <c r="I55" s="15" t="s">
        <v>590</v>
      </c>
      <c r="J55" s="17"/>
      <c r="K55" s="8" t="s">
        <v>556</v>
      </c>
      <c r="L55" s="8" t="s">
        <v>526</v>
      </c>
      <c r="M55" s="15"/>
    </row>
    <row r="56" customFormat="1" ht="24.4" customHeight="1" spans="1:13">
      <c r="A56" s="15"/>
      <c r="B56" s="15"/>
      <c r="C56" s="9"/>
      <c r="D56" s="15"/>
      <c r="E56" s="29"/>
      <c r="F56" s="30"/>
      <c r="G56" s="15" t="s">
        <v>592</v>
      </c>
      <c r="H56" s="8" t="s">
        <v>593</v>
      </c>
      <c r="I56" s="15" t="s">
        <v>592</v>
      </c>
      <c r="J56" s="18"/>
      <c r="K56" s="8" t="s">
        <v>556</v>
      </c>
      <c r="L56" s="8" t="s">
        <v>526</v>
      </c>
      <c r="M56" s="15"/>
    </row>
    <row r="57" customFormat="1" ht="24.4" customHeight="1" spans="1:13">
      <c r="A57" s="15"/>
      <c r="B57" s="15"/>
      <c r="C57" s="9"/>
      <c r="D57" s="15"/>
      <c r="E57" s="29"/>
      <c r="F57" s="28" t="s">
        <v>522</v>
      </c>
      <c r="G57" s="15" t="s">
        <v>557</v>
      </c>
      <c r="H57" s="8" t="s">
        <v>558</v>
      </c>
      <c r="I57" s="15" t="s">
        <v>557</v>
      </c>
      <c r="J57" s="16" t="s">
        <v>508</v>
      </c>
      <c r="K57" s="8"/>
      <c r="L57" s="8" t="s">
        <v>541</v>
      </c>
      <c r="M57" s="15"/>
    </row>
    <row r="58" customFormat="1" ht="24.4" customHeight="1" spans="1:13">
      <c r="A58" s="15"/>
      <c r="B58" s="15"/>
      <c r="C58" s="9"/>
      <c r="D58" s="15"/>
      <c r="E58" s="29"/>
      <c r="F58" s="29"/>
      <c r="G58" s="15" t="s">
        <v>594</v>
      </c>
      <c r="H58" s="8" t="s">
        <v>560</v>
      </c>
      <c r="I58" s="15" t="s">
        <v>594</v>
      </c>
      <c r="J58" s="17"/>
      <c r="K58" s="8"/>
      <c r="L58" s="8" t="s">
        <v>541</v>
      </c>
      <c r="M58" s="15"/>
    </row>
    <row r="59" customFormat="1" ht="24.4" customHeight="1" spans="1:13">
      <c r="A59" s="15"/>
      <c r="B59" s="15"/>
      <c r="C59" s="9"/>
      <c r="D59" s="15"/>
      <c r="E59" s="29"/>
      <c r="F59" s="30"/>
      <c r="G59" s="15" t="s">
        <v>561</v>
      </c>
      <c r="H59" s="8" t="s">
        <v>558</v>
      </c>
      <c r="I59" s="15" t="s">
        <v>561</v>
      </c>
      <c r="J59" s="18"/>
      <c r="K59" s="8"/>
      <c r="L59" s="8" t="s">
        <v>541</v>
      </c>
      <c r="M59" s="15"/>
    </row>
    <row r="60" customFormat="1" ht="24.4" customHeight="1" spans="1:13">
      <c r="A60" s="15"/>
      <c r="B60" s="15"/>
      <c r="C60" s="9"/>
      <c r="D60" s="15"/>
      <c r="E60" s="30"/>
      <c r="F60" s="27" t="s">
        <v>528</v>
      </c>
      <c r="G60" s="15" t="s">
        <v>562</v>
      </c>
      <c r="H60" s="8" t="s">
        <v>563</v>
      </c>
      <c r="I60" s="15" t="s">
        <v>562</v>
      </c>
      <c r="J60" s="15" t="s">
        <v>530</v>
      </c>
      <c r="K60" s="8"/>
      <c r="L60" s="8" t="s">
        <v>541</v>
      </c>
      <c r="M60" s="15"/>
    </row>
    <row r="61" customFormat="1" ht="24.4" customHeight="1" spans="1:13">
      <c r="A61" s="15"/>
      <c r="B61" s="15"/>
      <c r="C61" s="9"/>
      <c r="D61" s="15"/>
      <c r="E61" s="27" t="s">
        <v>531</v>
      </c>
      <c r="F61" s="27" t="s">
        <v>532</v>
      </c>
      <c r="G61" s="15" t="s">
        <v>595</v>
      </c>
      <c r="H61" s="8" t="s">
        <v>596</v>
      </c>
      <c r="I61" s="15" t="s">
        <v>595</v>
      </c>
      <c r="J61" s="16" t="s">
        <v>535</v>
      </c>
      <c r="K61" s="33"/>
      <c r="L61" s="34" t="s">
        <v>541</v>
      </c>
      <c r="M61" s="15"/>
    </row>
    <row r="62" customFormat="1" ht="24.4" customHeight="1" spans="1:13">
      <c r="A62" s="15"/>
      <c r="B62" s="15"/>
      <c r="C62" s="9"/>
      <c r="D62" s="15"/>
      <c r="E62" s="27"/>
      <c r="F62" s="27" t="s">
        <v>536</v>
      </c>
      <c r="G62" s="15" t="s">
        <v>537</v>
      </c>
      <c r="H62" s="8">
        <v>0.5</v>
      </c>
      <c r="I62" s="15" t="s">
        <v>537</v>
      </c>
      <c r="J62" s="17"/>
      <c r="K62" s="35" t="s">
        <v>524</v>
      </c>
      <c r="L62" s="36" t="s">
        <v>509</v>
      </c>
      <c r="M62" s="15"/>
    </row>
    <row r="63" customFormat="1" ht="24.4" customHeight="1" spans="1:13">
      <c r="A63" s="15"/>
      <c r="B63" s="15"/>
      <c r="C63" s="9"/>
      <c r="D63" s="15"/>
      <c r="E63" s="27"/>
      <c r="F63" s="27" t="s">
        <v>538</v>
      </c>
      <c r="G63" s="15" t="s">
        <v>597</v>
      </c>
      <c r="H63" s="8" t="s">
        <v>598</v>
      </c>
      <c r="I63" s="15" t="s">
        <v>597</v>
      </c>
      <c r="J63" s="17"/>
      <c r="K63" s="35"/>
      <c r="L63" s="34" t="s">
        <v>541</v>
      </c>
      <c r="M63" s="15"/>
    </row>
    <row r="64" customFormat="1" ht="24.4" customHeight="1" spans="1:13">
      <c r="A64" s="15"/>
      <c r="B64" s="15"/>
      <c r="C64" s="9"/>
      <c r="D64" s="15"/>
      <c r="E64" s="27"/>
      <c r="F64" s="27" t="s">
        <v>542</v>
      </c>
      <c r="G64" s="15" t="s">
        <v>599</v>
      </c>
      <c r="H64" s="8" t="s">
        <v>600</v>
      </c>
      <c r="I64" s="15" t="s">
        <v>599</v>
      </c>
      <c r="J64" s="18"/>
      <c r="K64" s="37"/>
      <c r="L64" s="34" t="s">
        <v>541</v>
      </c>
      <c r="M64" s="15"/>
    </row>
    <row r="65" customFormat="1" ht="24.4" customHeight="1" spans="1:13">
      <c r="A65" s="15"/>
      <c r="B65" s="15"/>
      <c r="C65" s="9"/>
      <c r="D65" s="15"/>
      <c r="E65" s="27" t="s">
        <v>545</v>
      </c>
      <c r="F65" s="27" t="s">
        <v>546</v>
      </c>
      <c r="G65" s="15" t="s">
        <v>547</v>
      </c>
      <c r="H65" s="38">
        <v>95</v>
      </c>
      <c r="I65" s="15" t="s">
        <v>547</v>
      </c>
      <c r="J65" s="15" t="s">
        <v>549</v>
      </c>
      <c r="K65" s="8" t="s">
        <v>524</v>
      </c>
      <c r="L65" s="8" t="s">
        <v>517</v>
      </c>
      <c r="M65" s="15"/>
    </row>
    <row r="66" ht="16.35" customHeight="1" spans="1:4">
      <c r="A66" s="39" t="s">
        <v>315</v>
      </c>
      <c r="B66" s="39"/>
      <c r="C66" s="39"/>
      <c r="D66" s="39"/>
    </row>
  </sheetData>
  <mergeCells count="57">
    <mergeCell ref="C2:M2"/>
    <mergeCell ref="A3:K3"/>
    <mergeCell ref="L3:M3"/>
    <mergeCell ref="E4:M4"/>
    <mergeCell ref="A66:D66"/>
    <mergeCell ref="A4:A5"/>
    <mergeCell ref="A7:A21"/>
    <mergeCell ref="A22:A35"/>
    <mergeCell ref="A36:A50"/>
    <mergeCell ref="A51:A65"/>
    <mergeCell ref="B4:B5"/>
    <mergeCell ref="B7:B21"/>
    <mergeCell ref="B22:B35"/>
    <mergeCell ref="B36:B50"/>
    <mergeCell ref="B51:B65"/>
    <mergeCell ref="C4:C5"/>
    <mergeCell ref="C7:C21"/>
    <mergeCell ref="C22:C35"/>
    <mergeCell ref="C36:C50"/>
    <mergeCell ref="C51:C65"/>
    <mergeCell ref="D4:D5"/>
    <mergeCell ref="D7:D21"/>
    <mergeCell ref="D22:D35"/>
    <mergeCell ref="D36:D50"/>
    <mergeCell ref="D51:D65"/>
    <mergeCell ref="E7:E9"/>
    <mergeCell ref="E10:E16"/>
    <mergeCell ref="E17:E20"/>
    <mergeCell ref="E22:E24"/>
    <mergeCell ref="E25:E30"/>
    <mergeCell ref="E31:E34"/>
    <mergeCell ref="E36:E38"/>
    <mergeCell ref="E39:E45"/>
    <mergeCell ref="E46:E49"/>
    <mergeCell ref="E51:E53"/>
    <mergeCell ref="E54:E60"/>
    <mergeCell ref="E61:E64"/>
    <mergeCell ref="F10:F12"/>
    <mergeCell ref="F13:F15"/>
    <mergeCell ref="F25:F26"/>
    <mergeCell ref="F27:F29"/>
    <mergeCell ref="F39:F41"/>
    <mergeCell ref="F42:F44"/>
    <mergeCell ref="F54:F56"/>
    <mergeCell ref="F57:F59"/>
    <mergeCell ref="J10:J12"/>
    <mergeCell ref="J13:J15"/>
    <mergeCell ref="J17:J20"/>
    <mergeCell ref="J25:J26"/>
    <mergeCell ref="J27:J29"/>
    <mergeCell ref="J31:J34"/>
    <mergeCell ref="J39:J41"/>
    <mergeCell ref="J42:J44"/>
    <mergeCell ref="J46:J49"/>
    <mergeCell ref="J54:J56"/>
    <mergeCell ref="J57:J59"/>
    <mergeCell ref="J61:J6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20" zoomScaleNormal="120" workbookViewId="0">
      <pane ySplit="7" topLeftCell="A8" activePane="bottomLeft" state="frozen"/>
      <selection/>
      <selection pane="bottomLeft" activeCell="K8" sqref="K8:K24"/>
    </sheetView>
  </sheetViews>
  <sheetFormatPr defaultColWidth="10" defaultRowHeight="13.5"/>
  <cols>
    <col min="1" max="1" width="5" style="1" customWidth="1"/>
    <col min="2" max="2" width="9.68333333333333" style="1" customWidth="1"/>
    <col min="3" max="3" width="6.45833333333333" customWidth="1"/>
    <col min="4" max="4" width="5.51666666666667" customWidth="1"/>
    <col min="5" max="5" width="6.14166666666667" customWidth="1"/>
    <col min="6" max="6" width="5.725" customWidth="1"/>
    <col min="7" max="7" width="6.55833333333333" customWidth="1"/>
    <col min="8" max="10" width="6.625" customWidth="1"/>
    <col min="11" max="11" width="15.625" customWidth="1"/>
    <col min="12" max="12" width="6.625" style="1" customWidth="1"/>
    <col min="13" max="13" width="8.225" style="1" customWidth="1"/>
    <col min="14" max="14" width="14.7916666666667" customWidth="1"/>
    <col min="15" max="15" width="6.625" style="1" customWidth="1"/>
    <col min="16" max="16" width="5.5" style="1" customWidth="1"/>
    <col min="17" max="17" width="5.125" style="1" customWidth="1"/>
    <col min="18" max="18" width="14.1666666666667" customWidth="1"/>
    <col min="19" max="19" width="14.6833333333333" style="2" customWidth="1"/>
    <col min="20" max="20" width="9.625" customWidth="1"/>
  </cols>
  <sheetData>
    <row r="1" ht="16.35" customHeight="1" spans="1:20">
      <c r="A1" s="3"/>
      <c r="T1" s="6" t="s">
        <v>601</v>
      </c>
    </row>
    <row r="2" ht="42.25" customHeight="1" spans="1:20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3.25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14"/>
      <c r="M3" s="14"/>
      <c r="N3" s="5"/>
      <c r="O3" s="5"/>
      <c r="P3" s="5"/>
      <c r="Q3" s="5"/>
      <c r="R3" s="5"/>
      <c r="S3" s="5"/>
      <c r="T3" s="5"/>
    </row>
    <row r="4" ht="16.35" customHeight="1" spans="1:20">
      <c r="A4" s="3"/>
      <c r="B4" s="3"/>
      <c r="C4" s="6"/>
      <c r="D4" s="6"/>
      <c r="E4" s="6"/>
      <c r="F4" s="6"/>
      <c r="G4" s="6"/>
      <c r="H4" s="6"/>
      <c r="I4" s="6"/>
      <c r="J4" s="6"/>
      <c r="K4" s="6"/>
      <c r="R4" s="19" t="s">
        <v>32</v>
      </c>
      <c r="S4" s="19"/>
      <c r="T4" s="19"/>
    </row>
    <row r="5" ht="18.1" customHeight="1" spans="1:20">
      <c r="A5" s="7" t="s">
        <v>444</v>
      </c>
      <c r="B5" s="7" t="s">
        <v>445</v>
      </c>
      <c r="C5" s="7" t="s">
        <v>602</v>
      </c>
      <c r="D5" s="7"/>
      <c r="E5" s="7"/>
      <c r="F5" s="7"/>
      <c r="G5" s="7"/>
      <c r="H5" s="7"/>
      <c r="I5" s="7"/>
      <c r="J5" s="7"/>
      <c r="K5" s="7" t="s">
        <v>603</v>
      </c>
      <c r="L5" s="7" t="s">
        <v>604</v>
      </c>
      <c r="M5" s="7"/>
      <c r="N5" s="7"/>
      <c r="O5" s="7"/>
      <c r="P5" s="7"/>
      <c r="Q5" s="7"/>
      <c r="R5" s="7"/>
      <c r="S5" s="7"/>
      <c r="T5" s="7"/>
    </row>
    <row r="6" ht="18.95" customHeight="1" spans="1:20">
      <c r="A6" s="7"/>
      <c r="B6" s="7"/>
      <c r="C6" s="7" t="s">
        <v>490</v>
      </c>
      <c r="D6" s="7" t="s">
        <v>605</v>
      </c>
      <c r="E6" s="7"/>
      <c r="F6" s="7"/>
      <c r="G6" s="7"/>
      <c r="H6" s="7"/>
      <c r="I6" s="7" t="s">
        <v>606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38" customHeight="1" spans="1:20">
      <c r="A7" s="7"/>
      <c r="B7" s="7"/>
      <c r="C7" s="7"/>
      <c r="D7" s="7" t="s">
        <v>139</v>
      </c>
      <c r="E7" s="7" t="s">
        <v>607</v>
      </c>
      <c r="F7" s="7" t="s">
        <v>143</v>
      </c>
      <c r="G7" s="7" t="s">
        <v>470</v>
      </c>
      <c r="H7" s="7" t="s">
        <v>471</v>
      </c>
      <c r="I7" s="7" t="s">
        <v>162</v>
      </c>
      <c r="J7" s="7" t="s">
        <v>163</v>
      </c>
      <c r="K7" s="7"/>
      <c r="L7" s="7" t="s">
        <v>493</v>
      </c>
      <c r="M7" s="7" t="s">
        <v>494</v>
      </c>
      <c r="N7" s="7" t="s">
        <v>495</v>
      </c>
      <c r="O7" s="7" t="s">
        <v>500</v>
      </c>
      <c r="P7" s="7" t="s">
        <v>496</v>
      </c>
      <c r="Q7" s="7" t="s">
        <v>608</v>
      </c>
      <c r="R7" s="7" t="s">
        <v>609</v>
      </c>
      <c r="S7" s="7" t="s">
        <v>610</v>
      </c>
      <c r="T7" s="7" t="s">
        <v>501</v>
      </c>
    </row>
    <row r="8" ht="19.8" customHeight="1" spans="1:20">
      <c r="A8" s="8" t="s">
        <v>2</v>
      </c>
      <c r="B8" s="8" t="s">
        <v>4</v>
      </c>
      <c r="C8" s="9">
        <f>SUM(D8:H24)</f>
        <v>6115.49</v>
      </c>
      <c r="D8" s="9">
        <v>793.19</v>
      </c>
      <c r="E8" s="9">
        <v>2000</v>
      </c>
      <c r="F8" s="9"/>
      <c r="G8" s="10">
        <v>2067</v>
      </c>
      <c r="H8" s="9">
        <v>1255.3</v>
      </c>
      <c r="I8" s="9">
        <v>719.99</v>
      </c>
      <c r="J8" s="9">
        <v>5395.5</v>
      </c>
      <c r="K8" s="15" t="s">
        <v>611</v>
      </c>
      <c r="L8" s="8" t="s">
        <v>504</v>
      </c>
      <c r="M8" s="8" t="s">
        <v>505</v>
      </c>
      <c r="N8" s="15" t="s">
        <v>506</v>
      </c>
      <c r="O8" s="8" t="s">
        <v>509</v>
      </c>
      <c r="P8" s="8">
        <v>6115.49</v>
      </c>
      <c r="Q8" s="8" t="s">
        <v>507</v>
      </c>
      <c r="R8" s="15" t="s">
        <v>506</v>
      </c>
      <c r="S8" s="16" t="s">
        <v>508</v>
      </c>
      <c r="T8" s="15"/>
    </row>
    <row r="9" ht="19.8" customHeight="1" spans="1:20">
      <c r="A9" s="8"/>
      <c r="B9" s="8"/>
      <c r="C9" s="9"/>
      <c r="D9" s="9"/>
      <c r="E9" s="9"/>
      <c r="F9" s="9"/>
      <c r="G9" s="11"/>
      <c r="H9" s="9"/>
      <c r="I9" s="9"/>
      <c r="J9" s="9"/>
      <c r="K9" s="15"/>
      <c r="L9" s="8"/>
      <c r="M9" s="8" t="s">
        <v>510</v>
      </c>
      <c r="N9" s="15" t="s">
        <v>612</v>
      </c>
      <c r="O9" s="8"/>
      <c r="P9" s="8" t="s">
        <v>585</v>
      </c>
      <c r="Q9" s="8"/>
      <c r="R9" s="15" t="s">
        <v>612</v>
      </c>
      <c r="S9" s="17"/>
      <c r="T9" s="15"/>
    </row>
    <row r="10" ht="19.8" customHeight="1" spans="1:20">
      <c r="A10" s="8"/>
      <c r="B10" s="8"/>
      <c r="C10" s="9"/>
      <c r="D10" s="9"/>
      <c r="E10" s="9"/>
      <c r="F10" s="9"/>
      <c r="G10" s="11"/>
      <c r="H10" s="9"/>
      <c r="I10" s="9"/>
      <c r="J10" s="9"/>
      <c r="K10" s="15"/>
      <c r="L10" s="8"/>
      <c r="M10" s="8" t="s">
        <v>511</v>
      </c>
      <c r="N10" s="15" t="s">
        <v>613</v>
      </c>
      <c r="O10" s="8"/>
      <c r="P10" s="8" t="s">
        <v>585</v>
      </c>
      <c r="Q10" s="8"/>
      <c r="R10" s="15" t="s">
        <v>613</v>
      </c>
      <c r="S10" s="18"/>
      <c r="T10" s="15"/>
    </row>
    <row r="11" ht="19.8" customHeight="1" spans="1:20">
      <c r="A11" s="8"/>
      <c r="B11" s="8"/>
      <c r="C11" s="9"/>
      <c r="D11" s="9"/>
      <c r="E11" s="9"/>
      <c r="F11" s="9"/>
      <c r="G11" s="11"/>
      <c r="H11" s="9"/>
      <c r="I11" s="9"/>
      <c r="J11" s="9"/>
      <c r="K11" s="15"/>
      <c r="L11" s="16" t="s">
        <v>512</v>
      </c>
      <c r="M11" s="16" t="s">
        <v>513</v>
      </c>
      <c r="N11" s="15" t="s">
        <v>614</v>
      </c>
      <c r="O11" s="8" t="s">
        <v>541</v>
      </c>
      <c r="P11" s="8" t="s">
        <v>615</v>
      </c>
      <c r="Q11" s="8"/>
      <c r="R11" s="15" t="s">
        <v>614</v>
      </c>
      <c r="S11" s="16" t="s">
        <v>515</v>
      </c>
      <c r="T11" s="15"/>
    </row>
    <row r="12" ht="19.8" customHeight="1" spans="1:20">
      <c r="A12" s="8"/>
      <c r="B12" s="8"/>
      <c r="C12" s="9"/>
      <c r="D12" s="9"/>
      <c r="E12" s="9"/>
      <c r="F12" s="9"/>
      <c r="G12" s="11"/>
      <c r="H12" s="9"/>
      <c r="I12" s="9"/>
      <c r="J12" s="9"/>
      <c r="K12" s="15"/>
      <c r="L12" s="17"/>
      <c r="M12" s="17"/>
      <c r="N12" s="15" t="s">
        <v>518</v>
      </c>
      <c r="O12" s="8" t="s">
        <v>616</v>
      </c>
      <c r="P12" s="8">
        <v>10</v>
      </c>
      <c r="Q12" s="8" t="s">
        <v>519</v>
      </c>
      <c r="R12" s="15" t="s">
        <v>518</v>
      </c>
      <c r="S12" s="17"/>
      <c r="T12" s="15"/>
    </row>
    <row r="13" ht="19.8" customHeight="1" spans="1:20">
      <c r="A13" s="8"/>
      <c r="B13" s="8"/>
      <c r="C13" s="9"/>
      <c r="D13" s="9"/>
      <c r="E13" s="9"/>
      <c r="F13" s="9"/>
      <c r="G13" s="11"/>
      <c r="H13" s="9"/>
      <c r="I13" s="9"/>
      <c r="J13" s="9"/>
      <c r="K13" s="15"/>
      <c r="L13" s="17"/>
      <c r="M13" s="17"/>
      <c r="N13" s="15" t="s">
        <v>520</v>
      </c>
      <c r="O13" s="8" t="s">
        <v>617</v>
      </c>
      <c r="P13" s="8">
        <v>100</v>
      </c>
      <c r="Q13" s="8" t="s">
        <v>521</v>
      </c>
      <c r="R13" s="15" t="s">
        <v>520</v>
      </c>
      <c r="S13" s="17"/>
      <c r="T13" s="15"/>
    </row>
    <row r="14" ht="19.55" customHeight="1" spans="1:20">
      <c r="A14" s="8"/>
      <c r="B14" s="8"/>
      <c r="C14" s="9"/>
      <c r="D14" s="9"/>
      <c r="E14" s="9"/>
      <c r="F14" s="9"/>
      <c r="G14" s="11"/>
      <c r="H14" s="9"/>
      <c r="I14" s="9"/>
      <c r="J14" s="9"/>
      <c r="K14" s="15"/>
      <c r="L14" s="17"/>
      <c r="M14" s="18"/>
      <c r="N14" s="15" t="s">
        <v>618</v>
      </c>
      <c r="O14" s="8" t="s">
        <v>619</v>
      </c>
      <c r="P14" s="8">
        <v>2000</v>
      </c>
      <c r="Q14" s="8" t="s">
        <v>620</v>
      </c>
      <c r="R14" s="15" t="s">
        <v>618</v>
      </c>
      <c r="S14" s="18"/>
      <c r="T14" s="15"/>
    </row>
    <row r="15" ht="19.55" customHeight="1" spans="1:20">
      <c r="A15" s="8"/>
      <c r="B15" s="8"/>
      <c r="C15" s="9"/>
      <c r="D15" s="9"/>
      <c r="E15" s="9"/>
      <c r="F15" s="9"/>
      <c r="G15" s="11"/>
      <c r="H15" s="9"/>
      <c r="I15" s="9"/>
      <c r="J15" s="9"/>
      <c r="K15" s="15"/>
      <c r="L15" s="17"/>
      <c r="M15" s="16" t="s">
        <v>522</v>
      </c>
      <c r="N15" s="15" t="s">
        <v>621</v>
      </c>
      <c r="O15" s="8" t="s">
        <v>622</v>
      </c>
      <c r="P15" s="8">
        <v>90</v>
      </c>
      <c r="Q15" s="8" t="s">
        <v>524</v>
      </c>
      <c r="R15" s="15" t="s">
        <v>621</v>
      </c>
      <c r="S15" s="16" t="s">
        <v>508</v>
      </c>
      <c r="T15" s="15"/>
    </row>
    <row r="16" ht="19.55" customHeight="1" spans="1:20">
      <c r="A16" s="8"/>
      <c r="B16" s="8"/>
      <c r="C16" s="9"/>
      <c r="D16" s="9"/>
      <c r="E16" s="9"/>
      <c r="F16" s="9"/>
      <c r="G16" s="11"/>
      <c r="H16" s="9"/>
      <c r="I16" s="9"/>
      <c r="J16" s="9"/>
      <c r="K16" s="15"/>
      <c r="L16" s="17"/>
      <c r="M16" s="17"/>
      <c r="N16" s="15" t="s">
        <v>523</v>
      </c>
      <c r="O16" s="8" t="s">
        <v>623</v>
      </c>
      <c r="P16" s="8">
        <v>98</v>
      </c>
      <c r="Q16" s="8" t="s">
        <v>524</v>
      </c>
      <c r="R16" s="15" t="s">
        <v>523</v>
      </c>
      <c r="S16" s="17"/>
      <c r="T16" s="15"/>
    </row>
    <row r="17" ht="19.55" customHeight="1" spans="1:20">
      <c r="A17" s="8"/>
      <c r="B17" s="8"/>
      <c r="C17" s="9"/>
      <c r="D17" s="9"/>
      <c r="E17" s="9"/>
      <c r="F17" s="9"/>
      <c r="G17" s="11"/>
      <c r="H17" s="9"/>
      <c r="I17" s="9"/>
      <c r="J17" s="9"/>
      <c r="K17" s="15"/>
      <c r="L17" s="17"/>
      <c r="M17" s="17"/>
      <c r="N17" s="15" t="s">
        <v>525</v>
      </c>
      <c r="O17" s="8" t="s">
        <v>541</v>
      </c>
      <c r="P17" s="8" t="s">
        <v>615</v>
      </c>
      <c r="Q17" s="8"/>
      <c r="R17" s="15" t="s">
        <v>525</v>
      </c>
      <c r="S17" s="17"/>
      <c r="T17" s="15"/>
    </row>
    <row r="18" ht="19.55" customHeight="1" spans="1:20">
      <c r="A18" s="8"/>
      <c r="B18" s="8"/>
      <c r="C18" s="9"/>
      <c r="D18" s="9"/>
      <c r="E18" s="9"/>
      <c r="F18" s="9"/>
      <c r="G18" s="11"/>
      <c r="H18" s="9"/>
      <c r="I18" s="9"/>
      <c r="J18" s="9"/>
      <c r="K18" s="15"/>
      <c r="L18" s="17"/>
      <c r="M18" s="18"/>
      <c r="N18" s="15" t="s">
        <v>561</v>
      </c>
      <c r="O18" s="8" t="s">
        <v>541</v>
      </c>
      <c r="P18" s="8" t="s">
        <v>615</v>
      </c>
      <c r="Q18" s="8"/>
      <c r="R18" s="15" t="s">
        <v>561</v>
      </c>
      <c r="S18" s="18"/>
      <c r="T18" s="15"/>
    </row>
    <row r="19" ht="19.55" customHeight="1" spans="1:20">
      <c r="A19" s="8"/>
      <c r="B19" s="8"/>
      <c r="C19" s="9"/>
      <c r="D19" s="9"/>
      <c r="E19" s="9"/>
      <c r="F19" s="9"/>
      <c r="G19" s="11"/>
      <c r="H19" s="9"/>
      <c r="I19" s="9"/>
      <c r="J19" s="9"/>
      <c r="K19" s="15"/>
      <c r="L19" s="18"/>
      <c r="M19" s="8" t="s">
        <v>528</v>
      </c>
      <c r="N19" s="15" t="s">
        <v>624</v>
      </c>
      <c r="O19" s="8" t="s">
        <v>625</v>
      </c>
      <c r="P19" s="8" t="s">
        <v>615</v>
      </c>
      <c r="Q19" s="8" t="s">
        <v>626</v>
      </c>
      <c r="R19" s="15" t="s">
        <v>624</v>
      </c>
      <c r="S19" s="15" t="s">
        <v>530</v>
      </c>
      <c r="T19" s="15"/>
    </row>
    <row r="20" ht="19.8" customHeight="1" spans="1:20">
      <c r="A20" s="8"/>
      <c r="B20" s="8"/>
      <c r="C20" s="9"/>
      <c r="D20" s="9"/>
      <c r="E20" s="9"/>
      <c r="F20" s="9"/>
      <c r="G20" s="11"/>
      <c r="H20" s="9"/>
      <c r="I20" s="9"/>
      <c r="J20" s="9"/>
      <c r="K20" s="15"/>
      <c r="L20" s="8" t="s">
        <v>531</v>
      </c>
      <c r="M20" s="8" t="s">
        <v>532</v>
      </c>
      <c r="N20" s="15" t="s">
        <v>595</v>
      </c>
      <c r="O20" s="8" t="s">
        <v>541</v>
      </c>
      <c r="P20" s="8" t="s">
        <v>596</v>
      </c>
      <c r="Q20" s="8"/>
      <c r="R20" s="15" t="s">
        <v>595</v>
      </c>
      <c r="S20" s="16" t="s">
        <v>535</v>
      </c>
      <c r="T20" s="15"/>
    </row>
    <row r="21" ht="19.8" customHeight="1" spans="1:20">
      <c r="A21" s="8"/>
      <c r="B21" s="8"/>
      <c r="C21" s="9"/>
      <c r="D21" s="9"/>
      <c r="E21" s="9"/>
      <c r="F21" s="9"/>
      <c r="G21" s="11"/>
      <c r="H21" s="9"/>
      <c r="I21" s="9"/>
      <c r="J21" s="9"/>
      <c r="K21" s="15"/>
      <c r="L21" s="8"/>
      <c r="M21" s="8" t="s">
        <v>536</v>
      </c>
      <c r="N21" s="15" t="s">
        <v>627</v>
      </c>
      <c r="O21" s="8" t="s">
        <v>541</v>
      </c>
      <c r="P21" s="8" t="s">
        <v>628</v>
      </c>
      <c r="Q21" s="8"/>
      <c r="R21" s="15" t="s">
        <v>627</v>
      </c>
      <c r="S21" s="17"/>
      <c r="T21" s="15"/>
    </row>
    <row r="22" ht="19.8" customHeight="1" spans="1:20">
      <c r="A22" s="8"/>
      <c r="B22" s="8"/>
      <c r="C22" s="9"/>
      <c r="D22" s="9"/>
      <c r="E22" s="9"/>
      <c r="F22" s="9"/>
      <c r="G22" s="11"/>
      <c r="H22" s="9"/>
      <c r="I22" s="9"/>
      <c r="J22" s="9"/>
      <c r="K22" s="15"/>
      <c r="L22" s="8"/>
      <c r="M22" s="8" t="s">
        <v>538</v>
      </c>
      <c r="N22" s="15" t="s">
        <v>565</v>
      </c>
      <c r="O22" s="8" t="s">
        <v>541</v>
      </c>
      <c r="P22" s="8" t="s">
        <v>566</v>
      </c>
      <c r="Q22" s="8"/>
      <c r="R22" s="15" t="s">
        <v>565</v>
      </c>
      <c r="S22" s="17"/>
      <c r="T22" s="15"/>
    </row>
    <row r="23" ht="19.8" customHeight="1" spans="1:20">
      <c r="A23" s="8"/>
      <c r="B23" s="8"/>
      <c r="C23" s="9"/>
      <c r="D23" s="9"/>
      <c r="E23" s="9"/>
      <c r="F23" s="9"/>
      <c r="G23" s="11"/>
      <c r="H23" s="9"/>
      <c r="I23" s="9"/>
      <c r="J23" s="9"/>
      <c r="K23" s="15"/>
      <c r="L23" s="8"/>
      <c r="M23" s="8" t="s">
        <v>542</v>
      </c>
      <c r="N23" s="15" t="s">
        <v>567</v>
      </c>
      <c r="O23" s="8" t="s">
        <v>541</v>
      </c>
      <c r="P23" s="8" t="s">
        <v>566</v>
      </c>
      <c r="Q23" s="8"/>
      <c r="R23" s="15" t="s">
        <v>567</v>
      </c>
      <c r="S23" s="18"/>
      <c r="T23" s="15"/>
    </row>
    <row r="24" ht="22" customHeight="1" spans="1:20">
      <c r="A24" s="8"/>
      <c r="B24" s="8"/>
      <c r="C24" s="9"/>
      <c r="D24" s="9"/>
      <c r="E24" s="9"/>
      <c r="F24" s="9"/>
      <c r="G24" s="12"/>
      <c r="H24" s="9"/>
      <c r="I24" s="9"/>
      <c r="J24" s="9"/>
      <c r="K24" s="15"/>
      <c r="L24" s="8" t="s">
        <v>545</v>
      </c>
      <c r="M24" s="8" t="s">
        <v>546</v>
      </c>
      <c r="N24" s="15" t="s">
        <v>547</v>
      </c>
      <c r="O24" s="8" t="s">
        <v>517</v>
      </c>
      <c r="P24" s="8">
        <v>95</v>
      </c>
      <c r="Q24" s="8" t="s">
        <v>524</v>
      </c>
      <c r="R24" s="15" t="s">
        <v>547</v>
      </c>
      <c r="S24" s="15" t="s">
        <v>549</v>
      </c>
      <c r="T24" s="15"/>
    </row>
    <row r="25" ht="16.35" customHeight="1" spans="1:9">
      <c r="A25" s="13" t="s">
        <v>315</v>
      </c>
      <c r="B25" s="13"/>
      <c r="C25" s="13"/>
      <c r="D25" s="13"/>
      <c r="E25" s="13"/>
      <c r="F25" s="13"/>
      <c r="G25" s="13"/>
      <c r="H25" s="13"/>
      <c r="I25" s="13"/>
    </row>
  </sheetData>
  <mergeCells count="32">
    <mergeCell ref="A2:T2"/>
    <mergeCell ref="A3:T3"/>
    <mergeCell ref="R4:T4"/>
    <mergeCell ref="C5:J5"/>
    <mergeCell ref="D6:H6"/>
    <mergeCell ref="I6:J6"/>
    <mergeCell ref="A25:I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8:J24"/>
    <mergeCell ref="K5:K7"/>
    <mergeCell ref="K8:K24"/>
    <mergeCell ref="L8:L10"/>
    <mergeCell ref="L11:L19"/>
    <mergeCell ref="L20:L23"/>
    <mergeCell ref="M11:M14"/>
    <mergeCell ref="M15:M18"/>
    <mergeCell ref="S8:S10"/>
    <mergeCell ref="S11:S14"/>
    <mergeCell ref="S15:S18"/>
    <mergeCell ref="S20:S23"/>
    <mergeCell ref="L5:T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6"/>
      <c r="H1" s="31" t="s">
        <v>30</v>
      </c>
    </row>
    <row r="2" ht="24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21" t="s">
        <v>31</v>
      </c>
      <c r="B3" s="21"/>
      <c r="C3" s="21"/>
      <c r="D3" s="21"/>
      <c r="E3" s="21"/>
      <c r="F3" s="21"/>
      <c r="G3" s="19" t="s">
        <v>32</v>
      </c>
      <c r="H3" s="19"/>
    </row>
    <row r="4" ht="17.9" customHeight="1" spans="1:8">
      <c r="A4" s="7" t="s">
        <v>33</v>
      </c>
      <c r="B4" s="7"/>
      <c r="C4" s="7" t="s">
        <v>34</v>
      </c>
      <c r="D4" s="7"/>
      <c r="E4" s="7"/>
      <c r="F4" s="7"/>
      <c r="G4" s="7"/>
      <c r="H4" s="7"/>
    </row>
    <row r="5" ht="22.4" customHeight="1" spans="1:8">
      <c r="A5" s="7" t="s">
        <v>35</v>
      </c>
      <c r="B5" s="7" t="s">
        <v>36</v>
      </c>
      <c r="C5" s="7" t="s">
        <v>37</v>
      </c>
      <c r="D5" s="7" t="s">
        <v>36</v>
      </c>
      <c r="E5" s="7" t="s">
        <v>38</v>
      </c>
      <c r="F5" s="7" t="s">
        <v>36</v>
      </c>
      <c r="G5" s="7" t="s">
        <v>39</v>
      </c>
      <c r="H5" s="7" t="s">
        <v>36</v>
      </c>
    </row>
    <row r="6" ht="16.25" customHeight="1" spans="1:8">
      <c r="A6" s="25" t="s">
        <v>40</v>
      </c>
      <c r="B6" s="9">
        <f>B7+B8</f>
        <v>793.19</v>
      </c>
      <c r="C6" s="15" t="s">
        <v>41</v>
      </c>
      <c r="D6" s="46"/>
      <c r="E6" s="25" t="s">
        <v>42</v>
      </c>
      <c r="F6" s="24">
        <f>SUM(F7:F9)</f>
        <v>719.99</v>
      </c>
      <c r="G6" s="15" t="s">
        <v>43</v>
      </c>
      <c r="H6" s="9">
        <f>'4支出分类(政府预算)'!G6</f>
        <v>603.49</v>
      </c>
    </row>
    <row r="7" ht="16.25" customHeight="1" spans="1:8">
      <c r="A7" s="15" t="s">
        <v>44</v>
      </c>
      <c r="B7" s="9">
        <f>'6财政拨款收支总表'!B8</f>
        <v>763.19</v>
      </c>
      <c r="C7" s="15" t="s">
        <v>45</v>
      </c>
      <c r="D7" s="46"/>
      <c r="E7" s="15" t="s">
        <v>46</v>
      </c>
      <c r="F7" s="9">
        <f>'5支出分类（部门预算）'!H6</f>
        <v>603.49</v>
      </c>
      <c r="G7" s="15" t="s">
        <v>47</v>
      </c>
      <c r="H7" s="9">
        <f>'4支出分类(政府预算)'!H6</f>
        <v>188.46</v>
      </c>
    </row>
    <row r="8" ht="16.25" customHeight="1" spans="1:8">
      <c r="A8" s="25" t="s">
        <v>48</v>
      </c>
      <c r="B8" s="9">
        <f>SUM(B9:B16)</f>
        <v>30</v>
      </c>
      <c r="C8" s="15" t="s">
        <v>49</v>
      </c>
      <c r="D8" s="46"/>
      <c r="E8" s="15" t="s">
        <v>50</v>
      </c>
      <c r="F8" s="9">
        <f>'5支出分类（部门预算）'!I6</f>
        <v>115.26</v>
      </c>
      <c r="G8" s="15" t="s">
        <v>51</v>
      </c>
      <c r="H8" s="9"/>
    </row>
    <row r="9" ht="16.25" customHeight="1" spans="1:8">
      <c r="A9" s="15" t="s">
        <v>52</v>
      </c>
      <c r="B9" s="9"/>
      <c r="C9" s="15" t="s">
        <v>53</v>
      </c>
      <c r="D9" s="46"/>
      <c r="E9" s="15" t="s">
        <v>54</v>
      </c>
      <c r="F9" s="9">
        <f>'5支出分类（部门预算）'!J6</f>
        <v>1.24</v>
      </c>
      <c r="G9" s="15" t="s">
        <v>55</v>
      </c>
      <c r="H9" s="9">
        <f>'4支出分类(政府预算)'!J6</f>
        <v>5322.3</v>
      </c>
    </row>
    <row r="10" ht="16.25" customHeight="1" spans="1:8">
      <c r="A10" s="15" t="s">
        <v>56</v>
      </c>
      <c r="B10" s="9"/>
      <c r="C10" s="15" t="s">
        <v>57</v>
      </c>
      <c r="D10" s="46"/>
      <c r="E10" s="25" t="s">
        <v>58</v>
      </c>
      <c r="F10" s="24">
        <f>SUM(F11:F20)</f>
        <v>5395.5</v>
      </c>
      <c r="G10" s="15" t="s">
        <v>59</v>
      </c>
      <c r="H10" s="9"/>
    </row>
    <row r="11" ht="16.25" customHeight="1" spans="1:8">
      <c r="A11" s="15" t="s">
        <v>60</v>
      </c>
      <c r="B11" s="9"/>
      <c r="C11" s="15" t="s">
        <v>61</v>
      </c>
      <c r="D11" s="46"/>
      <c r="E11" s="15" t="s">
        <v>62</v>
      </c>
      <c r="F11" s="9"/>
      <c r="G11" s="15" t="s">
        <v>63</v>
      </c>
      <c r="H11" s="9"/>
    </row>
    <row r="12" ht="16.25" customHeight="1" spans="1:8">
      <c r="A12" s="15" t="s">
        <v>64</v>
      </c>
      <c r="B12" s="9"/>
      <c r="C12" s="15" t="s">
        <v>65</v>
      </c>
      <c r="D12" s="46"/>
      <c r="E12" s="15" t="s">
        <v>66</v>
      </c>
      <c r="F12" s="9">
        <f>'5支出分类（部门预算）'!M6</f>
        <v>73.2</v>
      </c>
      <c r="G12" s="15" t="s">
        <v>67</v>
      </c>
      <c r="H12" s="9"/>
    </row>
    <row r="13" ht="16.25" customHeight="1" spans="1:8">
      <c r="A13" s="15" t="s">
        <v>68</v>
      </c>
      <c r="B13" s="9"/>
      <c r="C13" s="15" t="s">
        <v>69</v>
      </c>
      <c r="D13" s="46">
        <f>'3支出总表'!F9</f>
        <v>62.77</v>
      </c>
      <c r="E13" s="15" t="s">
        <v>70</v>
      </c>
      <c r="F13" s="9"/>
      <c r="G13" s="15" t="s">
        <v>71</v>
      </c>
      <c r="H13" s="9"/>
    </row>
    <row r="14" ht="16.25" customHeight="1" spans="1:8">
      <c r="A14" s="15" t="s">
        <v>72</v>
      </c>
      <c r="B14" s="9"/>
      <c r="C14" s="15" t="s">
        <v>73</v>
      </c>
      <c r="D14" s="46"/>
      <c r="E14" s="15" t="s">
        <v>74</v>
      </c>
      <c r="F14" s="9"/>
      <c r="G14" s="15" t="s">
        <v>75</v>
      </c>
      <c r="H14" s="9">
        <f>'4支出分类(政府预算)'!O6</f>
        <v>1.24</v>
      </c>
    </row>
    <row r="15" ht="16.25" customHeight="1" spans="1:8">
      <c r="A15" s="15" t="s">
        <v>76</v>
      </c>
      <c r="B15" s="9"/>
      <c r="C15" s="15" t="s">
        <v>77</v>
      </c>
      <c r="D15" s="46">
        <f>'3支出总表'!F20</f>
        <v>28.17</v>
      </c>
      <c r="E15" s="15" t="s">
        <v>78</v>
      </c>
      <c r="F15" s="9">
        <f>'5支出分类（部门预算）'!P6</f>
        <v>5322.3</v>
      </c>
      <c r="G15" s="15" t="s">
        <v>79</v>
      </c>
      <c r="H15" s="9"/>
    </row>
    <row r="16" ht="16.25" customHeight="1" spans="1:8">
      <c r="A16" s="15" t="s">
        <v>80</v>
      </c>
      <c r="B16" s="9">
        <f>'6财政拨款收支总表'!B9</f>
        <v>30</v>
      </c>
      <c r="C16" s="15" t="s">
        <v>81</v>
      </c>
      <c r="D16" s="46"/>
      <c r="E16" s="15" t="s">
        <v>82</v>
      </c>
      <c r="F16" s="9"/>
      <c r="G16" s="15" t="s">
        <v>83</v>
      </c>
      <c r="H16" s="9"/>
    </row>
    <row r="17" ht="16.25" customHeight="1" spans="1:8">
      <c r="A17" s="15" t="s">
        <v>84</v>
      </c>
      <c r="B17" s="9"/>
      <c r="C17" s="15" t="s">
        <v>85</v>
      </c>
      <c r="D17" s="46">
        <f>'3支出总表'!F23</f>
        <v>2000</v>
      </c>
      <c r="E17" s="15" t="s">
        <v>86</v>
      </c>
      <c r="F17" s="9"/>
      <c r="G17" s="15" t="s">
        <v>87</v>
      </c>
      <c r="H17" s="9"/>
    </row>
    <row r="18" ht="16.25" customHeight="1" spans="1:8">
      <c r="A18" s="15" t="s">
        <v>88</v>
      </c>
      <c r="B18" s="9"/>
      <c r="C18" s="15" t="s">
        <v>89</v>
      </c>
      <c r="D18" s="46"/>
      <c r="E18" s="15" t="s">
        <v>90</v>
      </c>
      <c r="F18" s="9"/>
      <c r="G18" s="15" t="s">
        <v>91</v>
      </c>
      <c r="H18" s="9"/>
    </row>
    <row r="19" ht="16.25" customHeight="1" spans="1:8">
      <c r="A19" s="15" t="s">
        <v>92</v>
      </c>
      <c r="B19" s="9"/>
      <c r="C19" s="15" t="s">
        <v>93</v>
      </c>
      <c r="D19" s="46">
        <f>'3支出总表'!F26</f>
        <v>3977.4</v>
      </c>
      <c r="E19" s="15" t="s">
        <v>94</v>
      </c>
      <c r="F19" s="9"/>
      <c r="G19" s="15" t="s">
        <v>95</v>
      </c>
      <c r="H19" s="9"/>
    </row>
    <row r="20" ht="16.25" customHeight="1" spans="1:8">
      <c r="A20" s="25" t="s">
        <v>96</v>
      </c>
      <c r="B20" s="24">
        <f>'2收入总表'!F7</f>
        <v>2000</v>
      </c>
      <c r="C20" s="15" t="s">
        <v>97</v>
      </c>
      <c r="D20" s="46"/>
      <c r="E20" s="15" t="s">
        <v>98</v>
      </c>
      <c r="F20" s="9"/>
      <c r="G20" s="15"/>
      <c r="H20" s="9"/>
    </row>
    <row r="21" ht="16.25" customHeight="1" spans="1:8">
      <c r="A21" s="25" t="s">
        <v>99</v>
      </c>
      <c r="B21" s="24"/>
      <c r="C21" s="15" t="s">
        <v>100</v>
      </c>
      <c r="D21" s="46"/>
      <c r="E21" s="25" t="s">
        <v>101</v>
      </c>
      <c r="F21" s="24"/>
      <c r="G21" s="15"/>
      <c r="H21" s="9"/>
    </row>
    <row r="22" ht="16.25" customHeight="1" spans="1:8">
      <c r="A22" s="25" t="s">
        <v>102</v>
      </c>
      <c r="B22" s="24"/>
      <c r="C22" s="15" t="s">
        <v>103</v>
      </c>
      <c r="D22" s="46"/>
      <c r="E22" s="15"/>
      <c r="F22" s="15"/>
      <c r="G22" s="15"/>
      <c r="H22" s="9"/>
    </row>
    <row r="23" ht="16.25" customHeight="1" spans="1:8">
      <c r="A23" s="25" t="s">
        <v>104</v>
      </c>
      <c r="B23" s="24"/>
      <c r="C23" s="15" t="s">
        <v>105</v>
      </c>
      <c r="D23" s="46"/>
      <c r="E23" s="15"/>
      <c r="F23" s="15"/>
      <c r="G23" s="15"/>
      <c r="H23" s="9"/>
    </row>
    <row r="24" ht="16.25" customHeight="1" spans="1:8">
      <c r="A24" s="25" t="s">
        <v>106</v>
      </c>
      <c r="B24" s="24">
        <f>SUM(B25:B27)</f>
        <v>2067</v>
      </c>
      <c r="C24" s="15" t="s">
        <v>107</v>
      </c>
      <c r="D24" s="46"/>
      <c r="E24" s="15"/>
      <c r="F24" s="15"/>
      <c r="G24" s="15"/>
      <c r="H24" s="9"/>
    </row>
    <row r="25" ht="16.25" customHeight="1" spans="1:8">
      <c r="A25" s="15" t="s">
        <v>108</v>
      </c>
      <c r="B25" s="9">
        <f>'2收入总表'!J7</f>
        <v>2067</v>
      </c>
      <c r="C25" s="15" t="s">
        <v>109</v>
      </c>
      <c r="D25" s="46">
        <f>'3支出总表'!F31</f>
        <v>47.15</v>
      </c>
      <c r="E25" s="15"/>
      <c r="F25" s="15"/>
      <c r="G25" s="15"/>
      <c r="H25" s="9"/>
    </row>
    <row r="26" ht="16.25" customHeight="1" spans="1:8">
      <c r="A26" s="15" t="s">
        <v>110</v>
      </c>
      <c r="B26" s="9"/>
      <c r="C26" s="15" t="s">
        <v>111</v>
      </c>
      <c r="D26" s="46"/>
      <c r="E26" s="15"/>
      <c r="F26" s="15"/>
      <c r="G26" s="15"/>
      <c r="H26" s="9"/>
    </row>
    <row r="27" ht="16.25" customHeight="1" spans="1:8">
      <c r="A27" s="15" t="s">
        <v>112</v>
      </c>
      <c r="B27" s="9"/>
      <c r="C27" s="15" t="s">
        <v>113</v>
      </c>
      <c r="D27" s="46"/>
      <c r="E27" s="15"/>
      <c r="F27" s="15"/>
      <c r="G27" s="15"/>
      <c r="H27" s="9"/>
    </row>
    <row r="28" ht="16.25" customHeight="1" spans="1:8">
      <c r="A28" s="25" t="s">
        <v>114</v>
      </c>
      <c r="B28" s="24"/>
      <c r="C28" s="15" t="s">
        <v>115</v>
      </c>
      <c r="D28" s="46"/>
      <c r="E28" s="15"/>
      <c r="F28" s="15"/>
      <c r="G28" s="15"/>
      <c r="H28" s="9"/>
    </row>
    <row r="29" ht="16.25" customHeight="1" spans="1:8">
      <c r="A29" s="25" t="s">
        <v>116</v>
      </c>
      <c r="B29" s="24"/>
      <c r="C29" s="15" t="s">
        <v>117</v>
      </c>
      <c r="D29" s="46"/>
      <c r="E29" s="15"/>
      <c r="F29" s="15"/>
      <c r="G29" s="15"/>
      <c r="H29" s="9"/>
    </row>
    <row r="30" ht="16.25" customHeight="1" spans="1:8">
      <c r="A30" s="25" t="s">
        <v>118</v>
      </c>
      <c r="B30" s="24"/>
      <c r="C30" s="15" t="s">
        <v>119</v>
      </c>
      <c r="D30" s="46"/>
      <c r="E30" s="15"/>
      <c r="F30" s="15"/>
      <c r="G30" s="15"/>
      <c r="H30" s="9"/>
    </row>
    <row r="31" ht="16.25" customHeight="1" spans="1:8">
      <c r="A31" s="25" t="s">
        <v>120</v>
      </c>
      <c r="B31" s="24"/>
      <c r="C31" s="15" t="s">
        <v>121</v>
      </c>
      <c r="D31" s="46"/>
      <c r="E31" s="15"/>
      <c r="F31" s="15"/>
      <c r="G31" s="15"/>
      <c r="H31" s="9"/>
    </row>
    <row r="32" ht="16.25" customHeight="1" spans="1:8">
      <c r="A32" s="25" t="s">
        <v>122</v>
      </c>
      <c r="B32" s="24">
        <f>'2收入总表'!R7</f>
        <v>1255.3</v>
      </c>
      <c r="C32" s="15" t="s">
        <v>123</v>
      </c>
      <c r="D32" s="46"/>
      <c r="E32" s="15"/>
      <c r="F32" s="15"/>
      <c r="G32" s="15"/>
      <c r="H32" s="9"/>
    </row>
    <row r="33" ht="16.25" customHeight="1" spans="1:8">
      <c r="A33" s="15"/>
      <c r="B33" s="15"/>
      <c r="C33" s="15" t="s">
        <v>124</v>
      </c>
      <c r="D33" s="46"/>
      <c r="E33" s="15"/>
      <c r="F33" s="15"/>
      <c r="G33" s="15"/>
      <c r="H33" s="15"/>
    </row>
    <row r="34" ht="16.25" customHeight="1" spans="1:8">
      <c r="A34" s="15"/>
      <c r="B34" s="15"/>
      <c r="C34" s="15" t="s">
        <v>125</v>
      </c>
      <c r="D34" s="46"/>
      <c r="E34" s="15"/>
      <c r="F34" s="15"/>
      <c r="G34" s="15"/>
      <c r="H34" s="15"/>
    </row>
    <row r="35" ht="16.25" customHeight="1" spans="1:8">
      <c r="A35" s="15"/>
      <c r="B35" s="15"/>
      <c r="C35" s="15" t="s">
        <v>126</v>
      </c>
      <c r="D35" s="46"/>
      <c r="E35" s="15"/>
      <c r="F35" s="15"/>
      <c r="G35" s="15"/>
      <c r="H35" s="15"/>
    </row>
    <row r="36" ht="16.25" customHeight="1" spans="1:8">
      <c r="A36" s="25" t="s">
        <v>127</v>
      </c>
      <c r="B36" s="24">
        <f>B6+B20+B24+B32</f>
        <v>6115.49</v>
      </c>
      <c r="C36" s="25" t="s">
        <v>128</v>
      </c>
      <c r="D36" s="24">
        <f>SUM(D6:D35)</f>
        <v>6115.49</v>
      </c>
      <c r="E36" s="25" t="s">
        <v>128</v>
      </c>
      <c r="F36" s="24">
        <f>F6+F10</f>
        <v>6115.49</v>
      </c>
      <c r="G36" s="25" t="s">
        <v>128</v>
      </c>
      <c r="H36" s="24">
        <f>SUM(H6:H35)</f>
        <v>6115.49</v>
      </c>
    </row>
    <row r="37" ht="16.25" customHeight="1" spans="1:8">
      <c r="A37" s="25" t="s">
        <v>129</v>
      </c>
      <c r="B37" s="24"/>
      <c r="C37" s="25" t="s">
        <v>130</v>
      </c>
      <c r="D37" s="24"/>
      <c r="E37" s="25" t="s">
        <v>130</v>
      </c>
      <c r="F37" s="24"/>
      <c r="G37" s="25" t="s">
        <v>130</v>
      </c>
      <c r="H37" s="24"/>
    </row>
    <row r="38" ht="16.25" customHeight="1" spans="1:8">
      <c r="A38" s="15"/>
      <c r="B38" s="9"/>
      <c r="C38" s="15"/>
      <c r="D38" s="9"/>
      <c r="E38" s="25"/>
      <c r="F38" s="24"/>
      <c r="G38" s="25"/>
      <c r="H38" s="24"/>
    </row>
    <row r="39" ht="16.25" customHeight="1" spans="1:8">
      <c r="A39" s="25" t="s">
        <v>131</v>
      </c>
      <c r="B39" s="24">
        <f>B36</f>
        <v>6115.49</v>
      </c>
      <c r="C39" s="25" t="s">
        <v>132</v>
      </c>
      <c r="D39" s="24">
        <f>D36</f>
        <v>6115.49</v>
      </c>
      <c r="E39" s="25" t="s">
        <v>132</v>
      </c>
      <c r="F39" s="24">
        <f>F36</f>
        <v>6115.49</v>
      </c>
      <c r="G39" s="25" t="s">
        <v>132</v>
      </c>
      <c r="H39" s="24">
        <f>H36</f>
        <v>6115.49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2" sqref="I2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6"/>
      <c r="X1" s="31" t="s">
        <v>133</v>
      </c>
      <c r="Y1" s="31"/>
    </row>
    <row r="2" ht="33.6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9" t="s">
        <v>32</v>
      </c>
      <c r="Y3" s="19"/>
    </row>
    <row r="4" ht="22.4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4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22.4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25"/>
      <c r="B7" s="25" t="s">
        <v>136</v>
      </c>
      <c r="C7" s="52">
        <f>D7</f>
        <v>6115.49</v>
      </c>
      <c r="D7" s="52">
        <f>SUM(E7:R7)</f>
        <v>6115.49</v>
      </c>
      <c r="E7" s="52">
        <f>E8</f>
        <v>793.19</v>
      </c>
      <c r="F7" s="52">
        <f>F8</f>
        <v>2000</v>
      </c>
      <c r="G7" s="52"/>
      <c r="H7" s="52"/>
      <c r="I7" s="52"/>
      <c r="J7" s="52">
        <f>J8</f>
        <v>2067</v>
      </c>
      <c r="K7" s="52"/>
      <c r="L7" s="52"/>
      <c r="M7" s="52"/>
      <c r="N7" s="52"/>
      <c r="O7" s="52"/>
      <c r="P7" s="52"/>
      <c r="Q7" s="52"/>
      <c r="R7" s="52">
        <f>R8</f>
        <v>1255.3</v>
      </c>
      <c r="S7" s="52"/>
      <c r="T7" s="52"/>
      <c r="U7" s="52"/>
      <c r="V7" s="52"/>
      <c r="W7" s="52"/>
      <c r="X7" s="52"/>
      <c r="Y7" s="52"/>
    </row>
    <row r="8" ht="22.8" customHeight="1" spans="1:25">
      <c r="A8" s="23" t="s">
        <v>154</v>
      </c>
      <c r="B8" s="23" t="s">
        <v>155</v>
      </c>
      <c r="C8" s="52">
        <f>D8</f>
        <v>6115.49</v>
      </c>
      <c r="D8" s="52">
        <f>SUM(E8:R8)</f>
        <v>6115.49</v>
      </c>
      <c r="E8" s="52">
        <f>E9</f>
        <v>793.19</v>
      </c>
      <c r="F8" s="52">
        <f>F9</f>
        <v>2000</v>
      </c>
      <c r="G8" s="52"/>
      <c r="H8" s="52"/>
      <c r="I8" s="52"/>
      <c r="J8" s="52">
        <f>J9</f>
        <v>2067</v>
      </c>
      <c r="K8" s="52"/>
      <c r="L8" s="52"/>
      <c r="M8" s="52"/>
      <c r="N8" s="52"/>
      <c r="O8" s="52"/>
      <c r="P8" s="52"/>
      <c r="Q8" s="52"/>
      <c r="R8" s="52">
        <f>R9</f>
        <v>1255.3</v>
      </c>
      <c r="S8" s="52"/>
      <c r="T8" s="52"/>
      <c r="U8" s="52"/>
      <c r="V8" s="52"/>
      <c r="W8" s="52"/>
      <c r="X8" s="52"/>
      <c r="Y8" s="52"/>
    </row>
    <row r="9" ht="22.8" customHeight="1" spans="1:25">
      <c r="A9" s="58" t="s">
        <v>156</v>
      </c>
      <c r="B9" s="58" t="s">
        <v>157</v>
      </c>
      <c r="C9" s="46">
        <f>D9</f>
        <v>6115.49</v>
      </c>
      <c r="D9" s="46">
        <f>SUM(E9:R9)</f>
        <v>6115.49</v>
      </c>
      <c r="E9" s="9">
        <f>'7一般公共预算支出表'!F7</f>
        <v>793.19</v>
      </c>
      <c r="F9" s="9">
        <f>'21专项清单'!J7</f>
        <v>2000</v>
      </c>
      <c r="G9" s="9"/>
      <c r="H9" s="9"/>
      <c r="I9" s="9"/>
      <c r="J9" s="9">
        <f>'21专项清单'!M7</f>
        <v>2067</v>
      </c>
      <c r="K9" s="9"/>
      <c r="L9" s="9"/>
      <c r="M9" s="9"/>
      <c r="N9" s="9"/>
      <c r="O9" s="9"/>
      <c r="P9" s="9"/>
      <c r="Q9" s="9"/>
      <c r="R9" s="9">
        <f>'21专项清单'!N7</f>
        <v>1255.3</v>
      </c>
      <c r="S9" s="9"/>
      <c r="T9" s="9"/>
      <c r="U9" s="9"/>
      <c r="V9" s="9"/>
      <c r="W9" s="9"/>
      <c r="X9" s="9"/>
      <c r="Y9" s="9"/>
    </row>
    <row r="10" ht="16.35" customHeight="1"/>
    <row r="11" ht="16.35" customHeight="1" spans="7:7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G38" sqref="G3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6"/>
      <c r="D1" s="3"/>
      <c r="K1" s="31" t="s">
        <v>158</v>
      </c>
    </row>
    <row r="2" ht="31.9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5" customHeight="1" spans="1:1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19" t="s">
        <v>32</v>
      </c>
    </row>
    <row r="4" ht="27.6" customHeight="1" spans="1:11">
      <c r="A4" s="7" t="s">
        <v>159</v>
      </c>
      <c r="B4" s="7"/>
      <c r="C4" s="7"/>
      <c r="D4" s="7" t="s">
        <v>160</v>
      </c>
      <c r="E4" s="7" t="s">
        <v>161</v>
      </c>
      <c r="F4" s="7" t="s">
        <v>136</v>
      </c>
      <c r="G4" s="7" t="s">
        <v>162</v>
      </c>
      <c r="H4" s="7" t="s">
        <v>163</v>
      </c>
      <c r="I4" s="7" t="s">
        <v>164</v>
      </c>
      <c r="J4" s="7" t="s">
        <v>165</v>
      </c>
      <c r="K4" s="7" t="s">
        <v>166</v>
      </c>
    </row>
    <row r="5" ht="25.85" customHeight="1" spans="1:11">
      <c r="A5" s="7" t="s">
        <v>167</v>
      </c>
      <c r="B5" s="7" t="s">
        <v>168</v>
      </c>
      <c r="C5" s="7" t="s">
        <v>169</v>
      </c>
      <c r="D5" s="7"/>
      <c r="E5" s="7"/>
      <c r="F5" s="7"/>
      <c r="G5" s="7"/>
      <c r="H5" s="7"/>
      <c r="I5" s="7"/>
      <c r="J5" s="7"/>
      <c r="K5" s="7"/>
    </row>
    <row r="6" ht="22.8" customHeight="1" spans="1:11">
      <c r="A6" s="51"/>
      <c r="B6" s="51"/>
      <c r="C6" s="51"/>
      <c r="D6" s="65" t="s">
        <v>136</v>
      </c>
      <c r="E6" s="65"/>
      <c r="F6" s="66">
        <f t="shared" ref="F6:F19" si="0">G6+H6</f>
        <v>6115.49</v>
      </c>
      <c r="G6" s="66">
        <f>G7</f>
        <v>719.99</v>
      </c>
      <c r="H6" s="66">
        <f>H7</f>
        <v>5395.5</v>
      </c>
      <c r="I6" s="66"/>
      <c r="J6" s="65"/>
      <c r="K6" s="65"/>
    </row>
    <row r="7" ht="22.8" customHeight="1" spans="1:11">
      <c r="A7" s="67"/>
      <c r="B7" s="67"/>
      <c r="C7" s="67"/>
      <c r="D7" s="68" t="s">
        <v>154</v>
      </c>
      <c r="E7" s="68" t="s">
        <v>155</v>
      </c>
      <c r="F7" s="66">
        <f t="shared" si="0"/>
        <v>6115.49</v>
      </c>
      <c r="G7" s="66">
        <f>G8</f>
        <v>719.99</v>
      </c>
      <c r="H7" s="66">
        <f>H8</f>
        <v>5395.5</v>
      </c>
      <c r="I7" s="66"/>
      <c r="J7" s="71"/>
      <c r="K7" s="71"/>
    </row>
    <row r="8" ht="22.8" customHeight="1" spans="1:11">
      <c r="A8" s="67"/>
      <c r="B8" s="67"/>
      <c r="C8" s="67"/>
      <c r="D8" s="68" t="s">
        <v>156</v>
      </c>
      <c r="E8" s="68" t="s">
        <v>170</v>
      </c>
      <c r="F8" s="66">
        <f t="shared" si="0"/>
        <v>6115.49</v>
      </c>
      <c r="G8" s="66">
        <f>G9+G20+G23+G26+G31</f>
        <v>719.99</v>
      </c>
      <c r="H8" s="66">
        <f>H9+H20+H23+H26+H31</f>
        <v>5395.5</v>
      </c>
      <c r="I8" s="66"/>
      <c r="J8" s="71"/>
      <c r="K8" s="71"/>
    </row>
    <row r="9" ht="20.7" customHeight="1" spans="1:11">
      <c r="A9" s="69" t="s">
        <v>171</v>
      </c>
      <c r="B9" s="70"/>
      <c r="C9" s="70"/>
      <c r="D9" s="68" t="s">
        <v>172</v>
      </c>
      <c r="E9" s="71" t="s">
        <v>173</v>
      </c>
      <c r="F9" s="66">
        <f t="shared" si="0"/>
        <v>62.77</v>
      </c>
      <c r="G9" s="66">
        <f>G10+G12+G14+G16+G18</f>
        <v>59.57</v>
      </c>
      <c r="H9" s="66">
        <f>H10+H12+H14+H16</f>
        <v>3.2</v>
      </c>
      <c r="I9" s="66"/>
      <c r="J9" s="71"/>
      <c r="K9" s="71"/>
    </row>
    <row r="10" ht="25" customHeight="1" spans="1:11">
      <c r="A10" s="69" t="s">
        <v>171</v>
      </c>
      <c r="B10" s="69" t="s">
        <v>174</v>
      </c>
      <c r="C10" s="70"/>
      <c r="D10" s="72" t="s">
        <v>175</v>
      </c>
      <c r="E10" s="73" t="s">
        <v>176</v>
      </c>
      <c r="F10" s="66">
        <f t="shared" si="0"/>
        <v>53.03</v>
      </c>
      <c r="G10" s="66">
        <f>G11</f>
        <v>53.03</v>
      </c>
      <c r="H10" s="66"/>
      <c r="I10" s="66"/>
      <c r="J10" s="73"/>
      <c r="K10" s="73"/>
    </row>
    <row r="11" ht="28.45" customHeight="1" spans="1:11">
      <c r="A11" s="69" t="s">
        <v>171</v>
      </c>
      <c r="B11" s="69" t="s">
        <v>174</v>
      </c>
      <c r="C11" s="69" t="s">
        <v>174</v>
      </c>
      <c r="D11" s="72" t="s">
        <v>177</v>
      </c>
      <c r="E11" s="73" t="s">
        <v>178</v>
      </c>
      <c r="F11" s="74">
        <f t="shared" si="0"/>
        <v>53.03</v>
      </c>
      <c r="G11" s="75">
        <f>'5支出分类（部门预算）'!H9</f>
        <v>53.03</v>
      </c>
      <c r="H11" s="75"/>
      <c r="I11" s="75"/>
      <c r="J11" s="73"/>
      <c r="K11" s="73"/>
    </row>
    <row r="12" ht="25" customHeight="1" spans="1:11">
      <c r="A12" s="69" t="s">
        <v>171</v>
      </c>
      <c r="B12" s="69" t="s">
        <v>179</v>
      </c>
      <c r="C12" s="70"/>
      <c r="D12" s="72" t="s">
        <v>180</v>
      </c>
      <c r="E12" s="73" t="s">
        <v>181</v>
      </c>
      <c r="F12" s="66">
        <f t="shared" si="0"/>
        <v>1.24</v>
      </c>
      <c r="G12" s="66">
        <f>G13</f>
        <v>1.24</v>
      </c>
      <c r="H12" s="66"/>
      <c r="I12" s="66"/>
      <c r="J12" s="73"/>
      <c r="K12" s="73"/>
    </row>
    <row r="13" ht="28.45" customHeight="1" spans="1:11">
      <c r="A13" s="69" t="s">
        <v>171</v>
      </c>
      <c r="B13" s="69" t="s">
        <v>179</v>
      </c>
      <c r="C13" s="69" t="s">
        <v>182</v>
      </c>
      <c r="D13" s="72" t="s">
        <v>183</v>
      </c>
      <c r="E13" s="73" t="s">
        <v>184</v>
      </c>
      <c r="F13" s="74">
        <f t="shared" si="0"/>
        <v>1.24</v>
      </c>
      <c r="G13" s="75">
        <f>'5支出分类（部门预算）'!J10</f>
        <v>1.24</v>
      </c>
      <c r="H13" s="75"/>
      <c r="I13" s="75"/>
      <c r="J13" s="73"/>
      <c r="K13" s="73"/>
    </row>
    <row r="14" ht="25" customHeight="1" spans="1:11">
      <c r="A14" s="69" t="s">
        <v>171</v>
      </c>
      <c r="B14" s="69" t="s">
        <v>185</v>
      </c>
      <c r="C14" s="70"/>
      <c r="D14" s="72" t="s">
        <v>186</v>
      </c>
      <c r="E14" s="73" t="s">
        <v>187</v>
      </c>
      <c r="F14" s="66">
        <f t="shared" si="0"/>
        <v>3.2</v>
      </c>
      <c r="G14" s="66"/>
      <c r="H14" s="66">
        <f>H15</f>
        <v>3.2</v>
      </c>
      <c r="I14" s="66"/>
      <c r="J14" s="73"/>
      <c r="K14" s="73"/>
    </row>
    <row r="15" ht="28.45" customHeight="1" spans="1:11">
      <c r="A15" s="69" t="s">
        <v>171</v>
      </c>
      <c r="B15" s="69" t="s">
        <v>185</v>
      </c>
      <c r="C15" s="69" t="s">
        <v>188</v>
      </c>
      <c r="D15" s="72" t="s">
        <v>189</v>
      </c>
      <c r="E15" s="73" t="s">
        <v>190</v>
      </c>
      <c r="F15" s="74">
        <f t="shared" si="0"/>
        <v>3.2</v>
      </c>
      <c r="G15" s="75"/>
      <c r="H15" s="75">
        <f>'5支出分类（部门预算）'!M11</f>
        <v>3.2</v>
      </c>
      <c r="I15" s="75"/>
      <c r="J15" s="73"/>
      <c r="K15" s="73"/>
    </row>
    <row r="16" ht="25" customHeight="1" spans="1:11">
      <c r="A16" s="69" t="s">
        <v>171</v>
      </c>
      <c r="B16" s="69" t="s">
        <v>191</v>
      </c>
      <c r="C16" s="70"/>
      <c r="D16" s="72" t="s">
        <v>192</v>
      </c>
      <c r="E16" s="73" t="s">
        <v>193</v>
      </c>
      <c r="F16" s="66">
        <f t="shared" si="0"/>
        <v>2.98</v>
      </c>
      <c r="G16" s="66">
        <f>G17</f>
        <v>2.98</v>
      </c>
      <c r="H16" s="66"/>
      <c r="I16" s="66"/>
      <c r="J16" s="73"/>
      <c r="K16" s="73"/>
    </row>
    <row r="17" ht="28.45" customHeight="1" spans="1:11">
      <c r="A17" s="69" t="s">
        <v>171</v>
      </c>
      <c r="B17" s="69" t="s">
        <v>191</v>
      </c>
      <c r="C17" s="69" t="s">
        <v>194</v>
      </c>
      <c r="D17" s="72" t="s">
        <v>195</v>
      </c>
      <c r="E17" s="73" t="s">
        <v>196</v>
      </c>
      <c r="F17" s="74">
        <f t="shared" si="0"/>
        <v>2.98</v>
      </c>
      <c r="G17" s="75">
        <f>'5支出分类（部门预算）'!H12</f>
        <v>2.98</v>
      </c>
      <c r="H17" s="75"/>
      <c r="I17" s="75"/>
      <c r="J17" s="73"/>
      <c r="K17" s="73"/>
    </row>
    <row r="18" ht="28.45" customHeight="1" spans="1:11">
      <c r="A18" s="69" t="s">
        <v>171</v>
      </c>
      <c r="B18" s="69">
        <v>99</v>
      </c>
      <c r="C18" s="70"/>
      <c r="D18" s="76" t="s">
        <v>197</v>
      </c>
      <c r="E18" s="73" t="s">
        <v>198</v>
      </c>
      <c r="F18" s="66">
        <f t="shared" si="0"/>
        <v>2.32</v>
      </c>
      <c r="G18" s="77">
        <f>G19</f>
        <v>2.32</v>
      </c>
      <c r="H18" s="75"/>
      <c r="I18" s="75"/>
      <c r="J18" s="73"/>
      <c r="K18" s="73"/>
    </row>
    <row r="19" ht="28.45" customHeight="1" spans="1:11">
      <c r="A19" s="69" t="s">
        <v>171</v>
      </c>
      <c r="B19" s="69">
        <v>99</v>
      </c>
      <c r="C19" s="69">
        <v>99</v>
      </c>
      <c r="D19" s="76" t="s">
        <v>199</v>
      </c>
      <c r="E19" s="73" t="s">
        <v>200</v>
      </c>
      <c r="F19" s="74">
        <f t="shared" si="0"/>
        <v>2.32</v>
      </c>
      <c r="G19" s="75">
        <f>'5支出分类（部门预算）'!H13</f>
        <v>2.32</v>
      </c>
      <c r="H19" s="75"/>
      <c r="I19" s="75"/>
      <c r="J19" s="73"/>
      <c r="K19" s="73"/>
    </row>
    <row r="20" ht="20.7" customHeight="1" spans="1:11">
      <c r="A20" s="69" t="s">
        <v>201</v>
      </c>
      <c r="B20" s="70"/>
      <c r="C20" s="70"/>
      <c r="D20" s="68" t="s">
        <v>202</v>
      </c>
      <c r="E20" s="71" t="s">
        <v>203</v>
      </c>
      <c r="F20" s="66">
        <f t="shared" ref="F20:F33" si="1">G20+H20</f>
        <v>28.17</v>
      </c>
      <c r="G20" s="66">
        <f>G21</f>
        <v>28.17</v>
      </c>
      <c r="H20" s="66"/>
      <c r="I20" s="66"/>
      <c r="J20" s="71"/>
      <c r="K20" s="71"/>
    </row>
    <row r="21" ht="25" customHeight="1" spans="1:11">
      <c r="A21" s="69" t="s">
        <v>201</v>
      </c>
      <c r="B21" s="69" t="s">
        <v>185</v>
      </c>
      <c r="C21" s="70"/>
      <c r="D21" s="72" t="s">
        <v>204</v>
      </c>
      <c r="E21" s="73" t="s">
        <v>205</v>
      </c>
      <c r="F21" s="66">
        <f t="shared" si="1"/>
        <v>28.17</v>
      </c>
      <c r="G21" s="66">
        <f>G22</f>
        <v>28.17</v>
      </c>
      <c r="H21" s="66"/>
      <c r="I21" s="66"/>
      <c r="J21" s="73"/>
      <c r="K21" s="73"/>
    </row>
    <row r="22" ht="28.45" customHeight="1" spans="1:11">
      <c r="A22" s="69" t="s">
        <v>201</v>
      </c>
      <c r="B22" s="69" t="s">
        <v>185</v>
      </c>
      <c r="C22" s="69" t="s">
        <v>182</v>
      </c>
      <c r="D22" s="72" t="s">
        <v>206</v>
      </c>
      <c r="E22" s="73" t="s">
        <v>207</v>
      </c>
      <c r="F22" s="74">
        <f t="shared" si="1"/>
        <v>28.17</v>
      </c>
      <c r="G22" s="75">
        <f>'5支出分类（部门预算）'!H14</f>
        <v>28.17</v>
      </c>
      <c r="H22" s="75"/>
      <c r="I22" s="75"/>
      <c r="J22" s="73"/>
      <c r="K22" s="73"/>
    </row>
    <row r="23" s="63" customFormat="1" ht="28.45" customHeight="1" spans="1:11">
      <c r="A23" s="78">
        <v>212</v>
      </c>
      <c r="B23" s="78"/>
      <c r="C23" s="78"/>
      <c r="D23" s="68" t="s">
        <v>208</v>
      </c>
      <c r="E23" s="71" t="s">
        <v>209</v>
      </c>
      <c r="F23" s="66">
        <f t="shared" si="1"/>
        <v>2000</v>
      </c>
      <c r="G23" s="77"/>
      <c r="H23" s="77">
        <f>H24</f>
        <v>2000</v>
      </c>
      <c r="I23" s="77"/>
      <c r="J23" s="71"/>
      <c r="K23" s="71"/>
    </row>
    <row r="24" ht="28.45" customHeight="1" spans="1:11">
      <c r="A24" s="69">
        <v>212</v>
      </c>
      <c r="B24" s="87" t="s">
        <v>179</v>
      </c>
      <c r="C24" s="69"/>
      <c r="D24" s="72" t="s">
        <v>210</v>
      </c>
      <c r="E24" s="73" t="s">
        <v>211</v>
      </c>
      <c r="F24" s="66">
        <f t="shared" si="1"/>
        <v>2000</v>
      </c>
      <c r="G24" s="75"/>
      <c r="H24" s="75">
        <f>H25</f>
        <v>2000</v>
      </c>
      <c r="I24" s="75"/>
      <c r="J24" s="73"/>
      <c r="K24" s="73"/>
    </row>
    <row r="25" ht="28.45" customHeight="1" spans="1:11">
      <c r="A25" s="69">
        <v>212</v>
      </c>
      <c r="B25" s="87" t="s">
        <v>179</v>
      </c>
      <c r="C25" s="87" t="s">
        <v>182</v>
      </c>
      <c r="D25" s="72" t="s">
        <v>212</v>
      </c>
      <c r="E25" s="73" t="s">
        <v>213</v>
      </c>
      <c r="F25" s="74">
        <f t="shared" si="1"/>
        <v>2000</v>
      </c>
      <c r="G25" s="75"/>
      <c r="H25" s="75">
        <f>'5支出分类（部门预算）'!P15</f>
        <v>2000</v>
      </c>
      <c r="I25" s="75"/>
      <c r="J25" s="73"/>
      <c r="K25" s="73"/>
    </row>
    <row r="26" ht="20.7" customHeight="1" spans="1:11">
      <c r="A26" s="69" t="s">
        <v>214</v>
      </c>
      <c r="B26" s="70"/>
      <c r="C26" s="70"/>
      <c r="D26" s="68" t="s">
        <v>215</v>
      </c>
      <c r="E26" s="71" t="s">
        <v>216</v>
      </c>
      <c r="F26" s="66">
        <f t="shared" si="1"/>
        <v>3977.4</v>
      </c>
      <c r="G26" s="66">
        <f>G27</f>
        <v>585.1</v>
      </c>
      <c r="H26" s="66">
        <f>H27</f>
        <v>3392.3</v>
      </c>
      <c r="I26" s="66"/>
      <c r="J26" s="71"/>
      <c r="K26" s="71"/>
    </row>
    <row r="27" ht="25" customHeight="1" spans="1:11">
      <c r="A27" s="69" t="s">
        <v>214</v>
      </c>
      <c r="B27" s="69" t="s">
        <v>182</v>
      </c>
      <c r="C27" s="70"/>
      <c r="D27" s="72" t="s">
        <v>217</v>
      </c>
      <c r="E27" s="73" t="s">
        <v>218</v>
      </c>
      <c r="F27" s="66">
        <f t="shared" si="1"/>
        <v>3977.4</v>
      </c>
      <c r="G27" s="66">
        <f>G28+G29+G30</f>
        <v>585.1</v>
      </c>
      <c r="H27" s="66">
        <f>H28+H29+H30</f>
        <v>3392.3</v>
      </c>
      <c r="I27" s="66"/>
      <c r="J27" s="73"/>
      <c r="K27" s="73"/>
    </row>
    <row r="28" ht="28.45" customHeight="1" spans="1:11">
      <c r="A28" s="69" t="s">
        <v>214</v>
      </c>
      <c r="B28" s="69" t="s">
        <v>182</v>
      </c>
      <c r="C28" s="69" t="s">
        <v>182</v>
      </c>
      <c r="D28" s="72" t="s">
        <v>219</v>
      </c>
      <c r="E28" s="73" t="s">
        <v>220</v>
      </c>
      <c r="F28" s="74">
        <f t="shared" si="1"/>
        <v>585.1</v>
      </c>
      <c r="G28" s="75">
        <f>'5支出分类（部门预算）'!G16</f>
        <v>585.1</v>
      </c>
      <c r="H28" s="75"/>
      <c r="I28" s="75"/>
      <c r="J28" s="73"/>
      <c r="K28" s="73"/>
    </row>
    <row r="29" ht="28.45" customHeight="1" spans="1:11">
      <c r="A29" s="69" t="s">
        <v>221</v>
      </c>
      <c r="B29" s="69" t="s">
        <v>194</v>
      </c>
      <c r="C29" s="87" t="s">
        <v>222</v>
      </c>
      <c r="D29" s="72" t="s">
        <v>223</v>
      </c>
      <c r="E29" s="73" t="s">
        <v>224</v>
      </c>
      <c r="F29" s="74">
        <f t="shared" si="1"/>
        <v>3322.3</v>
      </c>
      <c r="G29" s="75"/>
      <c r="H29" s="75">
        <f>'5支出分类（部门预算）'!P17</f>
        <v>3322.3</v>
      </c>
      <c r="I29" s="75"/>
      <c r="J29" s="73"/>
      <c r="K29" s="73"/>
    </row>
    <row r="30" ht="28.45" customHeight="1" spans="1:11">
      <c r="A30" s="69" t="s">
        <v>214</v>
      </c>
      <c r="B30" s="69" t="s">
        <v>182</v>
      </c>
      <c r="C30" s="69">
        <v>10</v>
      </c>
      <c r="D30" s="72" t="s">
        <v>225</v>
      </c>
      <c r="E30" s="73" t="s">
        <v>226</v>
      </c>
      <c r="F30" s="74">
        <f t="shared" si="1"/>
        <v>70</v>
      </c>
      <c r="G30" s="75"/>
      <c r="H30" s="75">
        <f>'5支出分类（部门预算）'!M18</f>
        <v>70</v>
      </c>
      <c r="I30" s="75"/>
      <c r="J30" s="73"/>
      <c r="K30" s="73"/>
    </row>
    <row r="31" ht="20.7" customHeight="1" spans="1:11">
      <c r="A31" s="69" t="s">
        <v>227</v>
      </c>
      <c r="B31" s="70"/>
      <c r="C31" s="70"/>
      <c r="D31" s="68" t="s">
        <v>228</v>
      </c>
      <c r="E31" s="71" t="s">
        <v>229</v>
      </c>
      <c r="F31" s="66">
        <f t="shared" si="1"/>
        <v>47.15</v>
      </c>
      <c r="G31" s="66">
        <f>G32</f>
        <v>47.15</v>
      </c>
      <c r="H31" s="66"/>
      <c r="I31" s="66"/>
      <c r="J31" s="71"/>
      <c r="K31" s="71"/>
    </row>
    <row r="32" ht="25" customHeight="1" spans="1:11">
      <c r="A32" s="69" t="s">
        <v>227</v>
      </c>
      <c r="B32" s="69" t="s">
        <v>194</v>
      </c>
      <c r="C32" s="70"/>
      <c r="D32" s="72" t="s">
        <v>230</v>
      </c>
      <c r="E32" s="73" t="s">
        <v>231</v>
      </c>
      <c r="F32" s="74">
        <f t="shared" si="1"/>
        <v>47.15</v>
      </c>
      <c r="G32" s="66">
        <f>G33</f>
        <v>47.15</v>
      </c>
      <c r="H32" s="66"/>
      <c r="I32" s="66"/>
      <c r="J32" s="73"/>
      <c r="K32" s="73"/>
    </row>
    <row r="33" ht="28.45" customHeight="1" spans="1:11">
      <c r="A33" s="69" t="s">
        <v>227</v>
      </c>
      <c r="B33" s="69" t="s">
        <v>194</v>
      </c>
      <c r="C33" s="69" t="s">
        <v>182</v>
      </c>
      <c r="D33" s="72" t="s">
        <v>232</v>
      </c>
      <c r="E33" s="73" t="s">
        <v>233</v>
      </c>
      <c r="F33" s="74">
        <f t="shared" si="1"/>
        <v>47.15</v>
      </c>
      <c r="G33" s="75">
        <f>'5支出分类（部门预算）'!H19</f>
        <v>47.15</v>
      </c>
      <c r="H33" s="75"/>
      <c r="I33" s="75"/>
      <c r="J33" s="73"/>
      <c r="K33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10" zoomScaleNormal="110" workbookViewId="0">
      <selection activeCell="E13" sqref="E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6"/>
      <c r="S1" s="31" t="s">
        <v>234</v>
      </c>
      <c r="T1" s="31"/>
    </row>
    <row r="2" ht="42.2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8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32</v>
      </c>
      <c r="T3" s="19"/>
    </row>
    <row r="4" ht="19.8" customHeight="1" spans="1:20">
      <c r="A4" s="26" t="s">
        <v>159</v>
      </c>
      <c r="B4" s="26"/>
      <c r="C4" s="26"/>
      <c r="D4" s="26" t="s">
        <v>235</v>
      </c>
      <c r="E4" s="26" t="s">
        <v>236</v>
      </c>
      <c r="F4" s="26" t="s">
        <v>237</v>
      </c>
      <c r="G4" s="26" t="s">
        <v>238</v>
      </c>
      <c r="H4" s="26" t="s">
        <v>239</v>
      </c>
      <c r="I4" s="26" t="s">
        <v>240</v>
      </c>
      <c r="J4" s="26" t="s">
        <v>241</v>
      </c>
      <c r="K4" s="26" t="s">
        <v>242</v>
      </c>
      <c r="L4" s="26" t="s">
        <v>243</v>
      </c>
      <c r="M4" s="26" t="s">
        <v>244</v>
      </c>
      <c r="N4" s="26" t="s">
        <v>245</v>
      </c>
      <c r="O4" s="26" t="s">
        <v>246</v>
      </c>
      <c r="P4" s="26" t="s">
        <v>247</v>
      </c>
      <c r="Q4" s="26" t="s">
        <v>248</v>
      </c>
      <c r="R4" s="26" t="s">
        <v>249</v>
      </c>
      <c r="S4" s="26" t="s">
        <v>250</v>
      </c>
      <c r="T4" s="26" t="s">
        <v>251</v>
      </c>
    </row>
    <row r="5" ht="20.7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25"/>
      <c r="B6" s="25"/>
      <c r="C6" s="25"/>
      <c r="D6" s="25"/>
      <c r="E6" s="25" t="s">
        <v>136</v>
      </c>
      <c r="F6" s="24">
        <f>SUM(G6:T6)</f>
        <v>6115.49</v>
      </c>
      <c r="G6" s="24">
        <f>G7</f>
        <v>603.49</v>
      </c>
      <c r="H6" s="24">
        <f>H7</f>
        <v>188.46</v>
      </c>
      <c r="I6" s="24"/>
      <c r="J6" s="24">
        <f>J7</f>
        <v>5322.3</v>
      </c>
      <c r="K6" s="24"/>
      <c r="L6" s="24"/>
      <c r="M6" s="24"/>
      <c r="N6" s="24"/>
      <c r="O6" s="24">
        <f>O7</f>
        <v>1.24</v>
      </c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 t="s">
        <v>154</v>
      </c>
      <c r="E7" s="23" t="s">
        <v>155</v>
      </c>
      <c r="F7" s="24">
        <f t="shared" ref="F7:F19" si="0">SUM(G7:T7)</f>
        <v>6115.49</v>
      </c>
      <c r="G7" s="24">
        <f>G8</f>
        <v>603.49</v>
      </c>
      <c r="H7" s="24">
        <f>H8</f>
        <v>188.46</v>
      </c>
      <c r="I7" s="24"/>
      <c r="J7" s="24">
        <f>J8</f>
        <v>5322.3</v>
      </c>
      <c r="K7" s="24"/>
      <c r="L7" s="24"/>
      <c r="M7" s="24"/>
      <c r="N7" s="24"/>
      <c r="O7" s="24">
        <f>O8</f>
        <v>1.24</v>
      </c>
      <c r="P7" s="24"/>
      <c r="Q7" s="24"/>
      <c r="R7" s="24"/>
      <c r="S7" s="24"/>
      <c r="T7" s="24"/>
    </row>
    <row r="8" ht="22.8" customHeight="1" spans="1:20">
      <c r="A8" s="47"/>
      <c r="B8" s="47"/>
      <c r="C8" s="47"/>
      <c r="D8" s="45" t="s">
        <v>156</v>
      </c>
      <c r="E8" s="45" t="s">
        <v>157</v>
      </c>
      <c r="F8" s="24">
        <f t="shared" si="0"/>
        <v>6115.49</v>
      </c>
      <c r="G8" s="24">
        <f>SUM(G9:G19)</f>
        <v>603.49</v>
      </c>
      <c r="H8" s="24">
        <f>SUM(H9:H19)</f>
        <v>188.46</v>
      </c>
      <c r="I8" s="24"/>
      <c r="J8" s="24">
        <f>SUM(J9:J19)</f>
        <v>5322.3</v>
      </c>
      <c r="K8" s="24"/>
      <c r="L8" s="24"/>
      <c r="M8" s="24"/>
      <c r="N8" s="24"/>
      <c r="O8" s="24">
        <f>SUM(O9:O19)</f>
        <v>1.24</v>
      </c>
      <c r="P8" s="24"/>
      <c r="Q8" s="24"/>
      <c r="R8" s="24"/>
      <c r="S8" s="24"/>
      <c r="T8" s="24"/>
    </row>
    <row r="9" ht="22.8" customHeight="1" spans="1:20">
      <c r="A9" s="48" t="s">
        <v>171</v>
      </c>
      <c r="B9" s="48" t="s">
        <v>174</v>
      </c>
      <c r="C9" s="48" t="s">
        <v>174</v>
      </c>
      <c r="D9" s="41" t="s">
        <v>252</v>
      </c>
      <c r="E9" s="49" t="s">
        <v>253</v>
      </c>
      <c r="F9" s="9">
        <f t="shared" si="0"/>
        <v>53.03</v>
      </c>
      <c r="G9" s="50">
        <f>'5支出分类（部门预算）'!H9</f>
        <v>53.03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2.8" customHeight="1" spans="1:20">
      <c r="A10" s="48" t="s">
        <v>171</v>
      </c>
      <c r="B10" s="48" t="s">
        <v>179</v>
      </c>
      <c r="C10" s="48" t="s">
        <v>182</v>
      </c>
      <c r="D10" s="41" t="s">
        <v>252</v>
      </c>
      <c r="E10" s="49" t="s">
        <v>254</v>
      </c>
      <c r="F10" s="9">
        <f t="shared" si="0"/>
        <v>1.24</v>
      </c>
      <c r="G10" s="50"/>
      <c r="H10" s="50"/>
      <c r="I10" s="50"/>
      <c r="J10" s="50"/>
      <c r="K10" s="50"/>
      <c r="L10" s="50"/>
      <c r="M10" s="50"/>
      <c r="N10" s="50"/>
      <c r="O10" s="50">
        <f>'5支出分类（部门预算）'!J10</f>
        <v>1.24</v>
      </c>
      <c r="P10" s="50"/>
      <c r="Q10" s="50"/>
      <c r="R10" s="50"/>
      <c r="S10" s="50"/>
      <c r="T10" s="50"/>
    </row>
    <row r="11" ht="22.8" customHeight="1" spans="1:20">
      <c r="A11" s="48" t="s">
        <v>171</v>
      </c>
      <c r="B11" s="48" t="s">
        <v>185</v>
      </c>
      <c r="C11" s="48" t="s">
        <v>188</v>
      </c>
      <c r="D11" s="41" t="s">
        <v>252</v>
      </c>
      <c r="E11" s="49" t="s">
        <v>255</v>
      </c>
      <c r="F11" s="9">
        <f t="shared" si="0"/>
        <v>3.2</v>
      </c>
      <c r="G11" s="50"/>
      <c r="H11" s="50">
        <f>'5支出分类（部门预算）'!M11</f>
        <v>3.2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2.8" customHeight="1" spans="1:20">
      <c r="A12" s="48" t="s">
        <v>171</v>
      </c>
      <c r="B12" s="48" t="s">
        <v>191</v>
      </c>
      <c r="C12" s="48" t="s">
        <v>194</v>
      </c>
      <c r="D12" s="41" t="s">
        <v>252</v>
      </c>
      <c r="E12" s="49" t="s">
        <v>256</v>
      </c>
      <c r="F12" s="9">
        <f t="shared" si="0"/>
        <v>2.98</v>
      </c>
      <c r="G12" s="50">
        <f>'5支出分类（部门预算）'!H12</f>
        <v>2.98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2.8" customHeight="1" spans="1:20">
      <c r="A13" s="48">
        <v>208</v>
      </c>
      <c r="B13" s="48">
        <v>99</v>
      </c>
      <c r="C13" s="48">
        <v>99</v>
      </c>
      <c r="D13" s="41" t="s">
        <v>252</v>
      </c>
      <c r="E13" s="49" t="s">
        <v>257</v>
      </c>
      <c r="F13" s="9">
        <f t="shared" si="0"/>
        <v>2.32</v>
      </c>
      <c r="G13" s="50">
        <f>'5支出分类（部门预算）'!H13</f>
        <v>2.32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ht="22.8" customHeight="1" spans="1:20">
      <c r="A14" s="48" t="s">
        <v>201</v>
      </c>
      <c r="B14" s="48" t="s">
        <v>185</v>
      </c>
      <c r="C14" s="48" t="s">
        <v>182</v>
      </c>
      <c r="D14" s="41" t="s">
        <v>252</v>
      </c>
      <c r="E14" s="49" t="s">
        <v>258</v>
      </c>
      <c r="F14" s="9">
        <f t="shared" si="0"/>
        <v>28.17</v>
      </c>
      <c r="G14" s="50">
        <f>'5支出分类（部门预算）'!H14</f>
        <v>28.17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ht="22.8" customHeight="1" spans="1:20">
      <c r="A15" s="48">
        <v>212</v>
      </c>
      <c r="B15" s="88" t="s">
        <v>179</v>
      </c>
      <c r="C15" s="88" t="s">
        <v>182</v>
      </c>
      <c r="D15" s="41" t="s">
        <v>252</v>
      </c>
      <c r="E15" s="49" t="s">
        <v>213</v>
      </c>
      <c r="F15" s="9">
        <f t="shared" si="0"/>
        <v>2000</v>
      </c>
      <c r="G15" s="50"/>
      <c r="H15" s="50"/>
      <c r="I15" s="50"/>
      <c r="J15" s="50">
        <f>'5支出分类（部门预算）'!P15</f>
        <v>2000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ht="22.8" customHeight="1" spans="1:20">
      <c r="A16" s="48" t="s">
        <v>214</v>
      </c>
      <c r="B16" s="48" t="s">
        <v>182</v>
      </c>
      <c r="C16" s="48" t="s">
        <v>182</v>
      </c>
      <c r="D16" s="41" t="s">
        <v>252</v>
      </c>
      <c r="E16" s="49" t="s">
        <v>259</v>
      </c>
      <c r="F16" s="9">
        <f t="shared" si="0"/>
        <v>585.1</v>
      </c>
      <c r="G16" s="50">
        <f>'5支出分类（部门预算）'!H16</f>
        <v>469.84</v>
      </c>
      <c r="H16" s="50">
        <f>'5支出分类（部门预算）'!I16</f>
        <v>115.26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ht="22.8" customHeight="1" spans="1:20">
      <c r="A17" s="48" t="s">
        <v>221</v>
      </c>
      <c r="B17" s="48" t="s">
        <v>194</v>
      </c>
      <c r="C17" s="88" t="s">
        <v>222</v>
      </c>
      <c r="D17" s="41" t="s">
        <v>260</v>
      </c>
      <c r="E17" s="54" t="s">
        <v>224</v>
      </c>
      <c r="F17" s="9">
        <f t="shared" si="0"/>
        <v>3322.3</v>
      </c>
      <c r="G17" s="50"/>
      <c r="H17" s="50"/>
      <c r="I17" s="50"/>
      <c r="J17" s="50">
        <f>'5支出分类（部门预算）'!P17</f>
        <v>3322.3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ht="22.8" customHeight="1" spans="1:20">
      <c r="A18" s="48" t="s">
        <v>214</v>
      </c>
      <c r="B18" s="48" t="s">
        <v>182</v>
      </c>
      <c r="C18" s="48">
        <v>10</v>
      </c>
      <c r="D18" s="41" t="s">
        <v>252</v>
      </c>
      <c r="E18" s="54" t="s">
        <v>226</v>
      </c>
      <c r="F18" s="9">
        <f t="shared" si="0"/>
        <v>70</v>
      </c>
      <c r="G18" s="50"/>
      <c r="H18" s="50">
        <f>'5支出分类（部门预算）'!M18</f>
        <v>70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ht="22.8" customHeight="1" spans="1:20">
      <c r="A19" s="48" t="s">
        <v>227</v>
      </c>
      <c r="B19" s="48" t="s">
        <v>194</v>
      </c>
      <c r="C19" s="48" t="s">
        <v>182</v>
      </c>
      <c r="D19" s="41" t="s">
        <v>252</v>
      </c>
      <c r="E19" s="49" t="s">
        <v>261</v>
      </c>
      <c r="F19" s="9">
        <f t="shared" si="0"/>
        <v>47.15</v>
      </c>
      <c r="G19" s="50">
        <f>'5支出分类（部门预算）'!H19</f>
        <v>47.15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110" zoomScaleNormal="110" topLeftCell="A4" workbookViewId="0">
      <selection activeCell="G16" sqref="G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6"/>
      <c r="T1" s="31" t="s">
        <v>262</v>
      </c>
      <c r="U1" s="31"/>
    </row>
    <row r="2" ht="37.0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2.4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9" t="s">
        <v>32</v>
      </c>
      <c r="U3" s="19"/>
    </row>
    <row r="4" ht="22.4" customHeight="1" spans="1:21">
      <c r="A4" s="26" t="s">
        <v>159</v>
      </c>
      <c r="B4" s="26"/>
      <c r="C4" s="26"/>
      <c r="D4" s="26" t="s">
        <v>235</v>
      </c>
      <c r="E4" s="26" t="s">
        <v>236</v>
      </c>
      <c r="F4" s="26" t="s">
        <v>263</v>
      </c>
      <c r="G4" s="26" t="s">
        <v>162</v>
      </c>
      <c r="H4" s="26"/>
      <c r="I4" s="26"/>
      <c r="J4" s="26"/>
      <c r="K4" s="26" t="s">
        <v>163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5" customHeight="1" spans="1:2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136</v>
      </c>
      <c r="H5" s="26" t="s">
        <v>264</v>
      </c>
      <c r="I5" s="26" t="s">
        <v>265</v>
      </c>
      <c r="J5" s="26" t="s">
        <v>246</v>
      </c>
      <c r="K5" s="26" t="s">
        <v>136</v>
      </c>
      <c r="L5" s="26" t="s">
        <v>266</v>
      </c>
      <c r="M5" s="26" t="s">
        <v>267</v>
      </c>
      <c r="N5" s="26" t="s">
        <v>268</v>
      </c>
      <c r="O5" s="26" t="s">
        <v>248</v>
      </c>
      <c r="P5" s="26" t="s">
        <v>269</v>
      </c>
      <c r="Q5" s="26" t="s">
        <v>270</v>
      </c>
      <c r="R5" s="26" t="s">
        <v>271</v>
      </c>
      <c r="S5" s="26" t="s">
        <v>244</v>
      </c>
      <c r="T5" s="26" t="s">
        <v>247</v>
      </c>
      <c r="U5" s="26" t="s">
        <v>251</v>
      </c>
    </row>
    <row r="6" ht="22.8" customHeight="1" spans="1:21">
      <c r="A6" s="25"/>
      <c r="B6" s="25"/>
      <c r="C6" s="25"/>
      <c r="D6" s="25"/>
      <c r="E6" s="25" t="s">
        <v>136</v>
      </c>
      <c r="F6" s="24">
        <f t="shared" ref="F6:F19" si="0">G6+K6</f>
        <v>6115.49</v>
      </c>
      <c r="G6" s="24">
        <f>SUM(H6:J6)</f>
        <v>719.99</v>
      </c>
      <c r="H6" s="24">
        <f>H7</f>
        <v>603.49</v>
      </c>
      <c r="I6" s="24">
        <f t="shared" ref="I6:P6" si="1">I7</f>
        <v>115.26</v>
      </c>
      <c r="J6" s="24">
        <f t="shared" si="1"/>
        <v>1.24</v>
      </c>
      <c r="K6" s="24">
        <f>SUM(L6:U6)</f>
        <v>5395.5</v>
      </c>
      <c r="L6" s="24"/>
      <c r="M6" s="24">
        <f t="shared" si="1"/>
        <v>73.2</v>
      </c>
      <c r="N6" s="24"/>
      <c r="O6" s="24"/>
      <c r="P6" s="24">
        <f t="shared" si="1"/>
        <v>5322.3</v>
      </c>
      <c r="Q6" s="24"/>
      <c r="R6" s="24"/>
      <c r="S6" s="24"/>
      <c r="T6" s="24"/>
      <c r="U6" s="24"/>
    </row>
    <row r="7" ht="22.8" customHeight="1" spans="1:21">
      <c r="A7" s="25"/>
      <c r="B7" s="25"/>
      <c r="C7" s="25"/>
      <c r="D7" s="23" t="s">
        <v>154</v>
      </c>
      <c r="E7" s="23" t="s">
        <v>155</v>
      </c>
      <c r="F7" s="24">
        <f t="shared" si="0"/>
        <v>6115.49</v>
      </c>
      <c r="G7" s="24">
        <f>SUM(H7:J7)</f>
        <v>719.99</v>
      </c>
      <c r="H7" s="24">
        <f>H8</f>
        <v>603.49</v>
      </c>
      <c r="I7" s="24">
        <f t="shared" ref="I7:P7" si="2">I8</f>
        <v>115.26</v>
      </c>
      <c r="J7" s="24">
        <f t="shared" si="2"/>
        <v>1.24</v>
      </c>
      <c r="K7" s="24">
        <f>SUM(L7:U7)</f>
        <v>5395.5</v>
      </c>
      <c r="L7" s="24"/>
      <c r="M7" s="24">
        <f t="shared" si="2"/>
        <v>73.2</v>
      </c>
      <c r="N7" s="24"/>
      <c r="O7" s="24"/>
      <c r="P7" s="24">
        <f t="shared" si="2"/>
        <v>5322.3</v>
      </c>
      <c r="Q7" s="24"/>
      <c r="R7" s="24"/>
      <c r="S7" s="24"/>
      <c r="T7" s="24"/>
      <c r="U7" s="24"/>
    </row>
    <row r="8" ht="22.8" customHeight="1" spans="1:21">
      <c r="A8" s="47"/>
      <c r="B8" s="47"/>
      <c r="C8" s="47"/>
      <c r="D8" s="45" t="s">
        <v>156</v>
      </c>
      <c r="E8" s="45" t="s">
        <v>157</v>
      </c>
      <c r="F8" s="24">
        <f t="shared" si="0"/>
        <v>6115.49</v>
      </c>
      <c r="G8" s="24">
        <f>SUM(H8:J8)</f>
        <v>719.99</v>
      </c>
      <c r="H8" s="24">
        <f>SUM(H9:H19)</f>
        <v>603.49</v>
      </c>
      <c r="I8" s="24">
        <f>SUM(I9:I19)</f>
        <v>115.26</v>
      </c>
      <c r="J8" s="24">
        <f>SUM(J9:J19)</f>
        <v>1.24</v>
      </c>
      <c r="K8" s="24">
        <f>SUM(L8:U8)</f>
        <v>5395.5</v>
      </c>
      <c r="L8" s="24"/>
      <c r="M8" s="24">
        <f>SUM(M9:M19)</f>
        <v>73.2</v>
      </c>
      <c r="N8" s="24"/>
      <c r="O8" s="24"/>
      <c r="P8" s="24">
        <f>SUM(P9:P19)</f>
        <v>5322.3</v>
      </c>
      <c r="Q8" s="24"/>
      <c r="R8" s="24"/>
      <c r="S8" s="24"/>
      <c r="T8" s="24"/>
      <c r="U8" s="24"/>
    </row>
    <row r="9" ht="22.8" customHeight="1" spans="1:21">
      <c r="A9" s="48" t="s">
        <v>171</v>
      </c>
      <c r="B9" s="48" t="s">
        <v>174</v>
      </c>
      <c r="C9" s="48" t="s">
        <v>174</v>
      </c>
      <c r="D9" s="41" t="s">
        <v>252</v>
      </c>
      <c r="E9" s="49" t="s">
        <v>253</v>
      </c>
      <c r="F9" s="9">
        <f t="shared" si="0"/>
        <v>53.03</v>
      </c>
      <c r="G9" s="9">
        <f>SUM(H9:J9)</f>
        <v>53.03</v>
      </c>
      <c r="H9" s="9">
        <f>'7一般公共预算支出表'!H12</f>
        <v>53.03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22.8" customHeight="1" spans="1:21">
      <c r="A10" s="48" t="s">
        <v>171</v>
      </c>
      <c r="B10" s="48" t="s">
        <v>179</v>
      </c>
      <c r="C10" s="48" t="s">
        <v>182</v>
      </c>
      <c r="D10" s="41" t="s">
        <v>252</v>
      </c>
      <c r="E10" s="49" t="s">
        <v>254</v>
      </c>
      <c r="F10" s="9">
        <f t="shared" si="0"/>
        <v>1.24</v>
      </c>
      <c r="G10" s="9">
        <f>SUM(H10:J10)</f>
        <v>1.24</v>
      </c>
      <c r="H10" s="9"/>
      <c r="I10" s="9"/>
      <c r="J10" s="9">
        <f>'7一般公共预算支出表'!I14</f>
        <v>1.24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2.8" customHeight="1" spans="1:21">
      <c r="A11" s="48" t="s">
        <v>171</v>
      </c>
      <c r="B11" s="48" t="s">
        <v>185</v>
      </c>
      <c r="C11" s="48" t="s">
        <v>188</v>
      </c>
      <c r="D11" s="41" t="s">
        <v>252</v>
      </c>
      <c r="E11" s="49" t="s">
        <v>255</v>
      </c>
      <c r="F11" s="9">
        <f t="shared" si="0"/>
        <v>3.2</v>
      </c>
      <c r="G11" s="9"/>
      <c r="H11" s="9"/>
      <c r="I11" s="9"/>
      <c r="J11" s="9"/>
      <c r="K11" s="9">
        <f>SUM(L11:U11)</f>
        <v>3.2</v>
      </c>
      <c r="L11" s="9"/>
      <c r="M11" s="9">
        <f>'7一般公共预算支出表'!K16</f>
        <v>3.2</v>
      </c>
      <c r="N11" s="9"/>
      <c r="O11" s="9"/>
      <c r="P11" s="9"/>
      <c r="Q11" s="9"/>
      <c r="R11" s="9"/>
      <c r="S11" s="9"/>
      <c r="T11" s="9"/>
      <c r="U11" s="9"/>
    </row>
    <row r="12" ht="22.8" customHeight="1" spans="1:21">
      <c r="A12" s="48" t="s">
        <v>171</v>
      </c>
      <c r="B12" s="48" t="s">
        <v>191</v>
      </c>
      <c r="C12" s="48" t="s">
        <v>194</v>
      </c>
      <c r="D12" s="41" t="s">
        <v>252</v>
      </c>
      <c r="E12" s="49" t="s">
        <v>256</v>
      </c>
      <c r="F12" s="9">
        <f t="shared" si="0"/>
        <v>2.98</v>
      </c>
      <c r="G12" s="9">
        <f>SUM(H12:J12)</f>
        <v>2.98</v>
      </c>
      <c r="H12" s="9">
        <f>'7一般公共预算支出表'!H18</f>
        <v>2.98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2.8" customHeight="1" spans="1:21">
      <c r="A13" s="48">
        <v>208</v>
      </c>
      <c r="B13" s="48">
        <v>99</v>
      </c>
      <c r="C13" s="48">
        <v>99</v>
      </c>
      <c r="D13" s="41" t="s">
        <v>252</v>
      </c>
      <c r="E13" s="49" t="s">
        <v>257</v>
      </c>
      <c r="F13" s="9">
        <f t="shared" si="0"/>
        <v>2.32</v>
      </c>
      <c r="G13" s="9">
        <f>SUM(H13:J13)</f>
        <v>2.32</v>
      </c>
      <c r="H13" s="9">
        <f>'7一般公共预算支出表'!H20</f>
        <v>2.32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22.8" customHeight="1" spans="1:21">
      <c r="A14" s="48" t="s">
        <v>201</v>
      </c>
      <c r="B14" s="48" t="s">
        <v>185</v>
      </c>
      <c r="C14" s="48" t="s">
        <v>182</v>
      </c>
      <c r="D14" s="41" t="s">
        <v>252</v>
      </c>
      <c r="E14" s="49" t="s">
        <v>258</v>
      </c>
      <c r="F14" s="9">
        <f t="shared" si="0"/>
        <v>28.17</v>
      </c>
      <c r="G14" s="9">
        <f>SUM(H14:J14)</f>
        <v>28.17</v>
      </c>
      <c r="H14" s="9">
        <f>'7一般公共预算支出表'!H23</f>
        <v>28.17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22.8" customHeight="1" spans="1:21">
      <c r="A15" s="48">
        <v>212</v>
      </c>
      <c r="B15" s="88" t="s">
        <v>179</v>
      </c>
      <c r="C15" s="88" t="s">
        <v>182</v>
      </c>
      <c r="D15" s="41" t="s">
        <v>252</v>
      </c>
      <c r="E15" s="49" t="s">
        <v>213</v>
      </c>
      <c r="F15" s="9">
        <f t="shared" si="0"/>
        <v>2000</v>
      </c>
      <c r="G15" s="9"/>
      <c r="H15" s="9"/>
      <c r="I15" s="9"/>
      <c r="J15" s="9"/>
      <c r="K15" s="9">
        <f>SUM(L15:U15)</f>
        <v>2000</v>
      </c>
      <c r="L15" s="9"/>
      <c r="M15" s="9"/>
      <c r="N15" s="9"/>
      <c r="O15" s="9"/>
      <c r="P15" s="9">
        <f>'21专项清单'!J8</f>
        <v>2000</v>
      </c>
      <c r="Q15" s="9"/>
      <c r="R15" s="9"/>
      <c r="S15" s="9"/>
      <c r="T15" s="9"/>
      <c r="U15" s="9"/>
    </row>
    <row r="16" ht="22.8" customHeight="1" spans="1:21">
      <c r="A16" s="48" t="s">
        <v>214</v>
      </c>
      <c r="B16" s="48" t="s">
        <v>182</v>
      </c>
      <c r="C16" s="48" t="s">
        <v>182</v>
      </c>
      <c r="D16" s="41" t="s">
        <v>252</v>
      </c>
      <c r="E16" s="15" t="s">
        <v>220</v>
      </c>
      <c r="F16" s="9">
        <f t="shared" si="0"/>
        <v>585.1</v>
      </c>
      <c r="G16" s="9">
        <f>SUM(H16:J16)</f>
        <v>585.1</v>
      </c>
      <c r="H16" s="9">
        <f>'7一般公共预算支出表'!H26</f>
        <v>469.84</v>
      </c>
      <c r="I16" s="9">
        <f>'7一般公共预算支出表'!J26</f>
        <v>115.26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22.8" customHeight="1" spans="1:21">
      <c r="A17" s="48">
        <v>214</v>
      </c>
      <c r="B17" s="88" t="s">
        <v>182</v>
      </c>
      <c r="C17" s="88" t="s">
        <v>222</v>
      </c>
      <c r="D17" s="41" t="s">
        <v>252</v>
      </c>
      <c r="E17" s="54" t="s">
        <v>224</v>
      </c>
      <c r="F17" s="9">
        <f t="shared" si="0"/>
        <v>3322.3</v>
      </c>
      <c r="G17" s="9"/>
      <c r="H17" s="9"/>
      <c r="I17" s="9"/>
      <c r="J17" s="9"/>
      <c r="K17" s="9">
        <f>SUM(L17:U17)</f>
        <v>3322.3</v>
      </c>
      <c r="L17" s="9"/>
      <c r="M17" s="9"/>
      <c r="N17" s="9"/>
      <c r="O17" s="9"/>
      <c r="P17" s="9">
        <f>'21专项清单'!M8+'21专项清单'!N8</f>
        <v>3322.3</v>
      </c>
      <c r="Q17" s="9"/>
      <c r="R17" s="9"/>
      <c r="S17" s="9"/>
      <c r="T17" s="9"/>
      <c r="U17" s="9"/>
    </row>
    <row r="18" ht="22.8" customHeight="1" spans="1:21">
      <c r="A18" s="48" t="s">
        <v>214</v>
      </c>
      <c r="B18" s="48" t="s">
        <v>182</v>
      </c>
      <c r="C18" s="48">
        <v>10</v>
      </c>
      <c r="D18" s="41" t="s">
        <v>252</v>
      </c>
      <c r="E18" s="54" t="s">
        <v>226</v>
      </c>
      <c r="F18" s="9">
        <f t="shared" si="0"/>
        <v>70</v>
      </c>
      <c r="G18" s="9"/>
      <c r="H18" s="9"/>
      <c r="I18" s="9"/>
      <c r="J18" s="9"/>
      <c r="K18" s="9">
        <f>SUM(L18:U18)</f>
        <v>70</v>
      </c>
      <c r="L18" s="9"/>
      <c r="M18" s="9">
        <v>70</v>
      </c>
      <c r="N18" s="9"/>
      <c r="O18" s="9"/>
      <c r="P18" s="9"/>
      <c r="Q18" s="9"/>
      <c r="R18" s="9"/>
      <c r="S18" s="9"/>
      <c r="T18" s="9"/>
      <c r="U18" s="9"/>
    </row>
    <row r="19" ht="22.8" customHeight="1" spans="1:21">
      <c r="A19" s="48" t="s">
        <v>227</v>
      </c>
      <c r="B19" s="48" t="s">
        <v>194</v>
      </c>
      <c r="C19" s="48" t="s">
        <v>182</v>
      </c>
      <c r="D19" s="41" t="s">
        <v>252</v>
      </c>
      <c r="E19" s="49" t="s">
        <v>261</v>
      </c>
      <c r="F19" s="9">
        <f t="shared" si="0"/>
        <v>47.15</v>
      </c>
      <c r="G19" s="9">
        <f>SUM(H19:J19)</f>
        <v>47.15</v>
      </c>
      <c r="H19" s="9">
        <f>'7一般公共预算支出表'!H30</f>
        <v>47.15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0" zoomScaleNormal="110" workbookViewId="0">
      <selection activeCell="C31" sqref="C3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6"/>
      <c r="D1" s="31" t="s">
        <v>272</v>
      </c>
    </row>
    <row r="2" ht="31.9" customHeight="1" spans="1:4">
      <c r="A2" s="40" t="s">
        <v>12</v>
      </c>
      <c r="B2" s="40"/>
      <c r="C2" s="40"/>
      <c r="D2" s="40"/>
    </row>
    <row r="3" ht="18.95" customHeight="1" spans="1:4">
      <c r="A3" s="21" t="s">
        <v>31</v>
      </c>
      <c r="B3" s="21"/>
      <c r="C3" s="21"/>
      <c r="D3" s="19" t="s">
        <v>32</v>
      </c>
    </row>
    <row r="4" ht="20.2" customHeight="1" spans="1:4">
      <c r="A4" s="7" t="s">
        <v>33</v>
      </c>
      <c r="B4" s="7"/>
      <c r="C4" s="7" t="s">
        <v>34</v>
      </c>
      <c r="D4" s="7"/>
    </row>
    <row r="5" ht="20.2" customHeight="1" spans="1:4">
      <c r="A5" s="7" t="s">
        <v>35</v>
      </c>
      <c r="B5" s="7" t="s">
        <v>36</v>
      </c>
      <c r="C5" s="7" t="s">
        <v>35</v>
      </c>
      <c r="D5" s="7" t="s">
        <v>36</v>
      </c>
    </row>
    <row r="6" ht="20.2" customHeight="1" spans="1:4">
      <c r="A6" s="25" t="s">
        <v>273</v>
      </c>
      <c r="B6" s="24">
        <f>B7+B10</f>
        <v>2793.19</v>
      </c>
      <c r="C6" s="25" t="s">
        <v>274</v>
      </c>
      <c r="D6" s="52">
        <f>SUM(D7:D36)</f>
        <v>2793.19</v>
      </c>
    </row>
    <row r="7" ht="20.2" customHeight="1" spans="1:4">
      <c r="A7" s="15" t="s">
        <v>275</v>
      </c>
      <c r="B7" s="9">
        <f>B8+B9</f>
        <v>793.19</v>
      </c>
      <c r="C7" s="15" t="s">
        <v>41</v>
      </c>
      <c r="D7" s="46"/>
    </row>
    <row r="8" ht="20.2" customHeight="1" spans="1:4">
      <c r="A8" s="15" t="s">
        <v>276</v>
      </c>
      <c r="B8" s="9">
        <f>'7一般公共预算支出表'!G7+'21专项清单'!E7</f>
        <v>763.19</v>
      </c>
      <c r="C8" s="15" t="s">
        <v>45</v>
      </c>
      <c r="D8" s="46"/>
    </row>
    <row r="9" ht="31.05" customHeight="1" spans="1:4">
      <c r="A9" s="15" t="s">
        <v>48</v>
      </c>
      <c r="B9" s="9">
        <f>'21专项清单'!F7</f>
        <v>30</v>
      </c>
      <c r="C9" s="15" t="s">
        <v>49</v>
      </c>
      <c r="D9" s="46"/>
    </row>
    <row r="10" ht="20.2" customHeight="1" spans="1:4">
      <c r="A10" s="15" t="s">
        <v>277</v>
      </c>
      <c r="B10" s="9">
        <f>'21专项清单'!J7</f>
        <v>2000</v>
      </c>
      <c r="C10" s="15" t="s">
        <v>53</v>
      </c>
      <c r="D10" s="46"/>
    </row>
    <row r="11" ht="20.2" customHeight="1" spans="1:4">
      <c r="A11" s="15" t="s">
        <v>278</v>
      </c>
      <c r="B11" s="9"/>
      <c r="C11" s="15" t="s">
        <v>57</v>
      </c>
      <c r="D11" s="46"/>
    </row>
    <row r="12" ht="20.2" customHeight="1" spans="1:4">
      <c r="A12" s="15" t="s">
        <v>279</v>
      </c>
      <c r="B12" s="9"/>
      <c r="C12" s="15" t="s">
        <v>61</v>
      </c>
      <c r="D12" s="46"/>
    </row>
    <row r="13" ht="20.2" customHeight="1" spans="1:4">
      <c r="A13" s="25" t="s">
        <v>280</v>
      </c>
      <c r="B13" s="24"/>
      <c r="C13" s="15" t="s">
        <v>65</v>
      </c>
      <c r="D13" s="46"/>
    </row>
    <row r="14" ht="20.2" customHeight="1" spans="1:4">
      <c r="A14" s="15" t="s">
        <v>275</v>
      </c>
      <c r="B14" s="9"/>
      <c r="C14" s="15" t="s">
        <v>69</v>
      </c>
      <c r="D14" s="46">
        <f>'7一般公共预算支出表'!F10</f>
        <v>62.77</v>
      </c>
    </row>
    <row r="15" ht="20.2" customHeight="1" spans="1:4">
      <c r="A15" s="15" t="s">
        <v>277</v>
      </c>
      <c r="B15" s="9"/>
      <c r="C15" s="15" t="s">
        <v>73</v>
      </c>
      <c r="D15" s="46"/>
    </row>
    <row r="16" ht="20.2" customHeight="1" spans="1:4">
      <c r="A16" s="15" t="s">
        <v>278</v>
      </c>
      <c r="B16" s="9"/>
      <c r="C16" s="15" t="s">
        <v>77</v>
      </c>
      <c r="D16" s="46">
        <f>'7一般公共预算支出表'!F21</f>
        <v>28.17</v>
      </c>
    </row>
    <row r="17" ht="20.2" customHeight="1" spans="1:4">
      <c r="A17" s="15" t="s">
        <v>279</v>
      </c>
      <c r="B17" s="9"/>
      <c r="C17" s="15" t="s">
        <v>81</v>
      </c>
      <c r="D17" s="46"/>
    </row>
    <row r="18" ht="20.2" customHeight="1" spans="1:4">
      <c r="A18" s="15"/>
      <c r="B18" s="9"/>
      <c r="C18" s="15" t="s">
        <v>85</v>
      </c>
      <c r="D18" s="46"/>
    </row>
    <row r="19" ht="20.2" customHeight="1" spans="1:4">
      <c r="A19" s="15"/>
      <c r="B19" s="15"/>
      <c r="C19" s="15" t="s">
        <v>89</v>
      </c>
      <c r="D19" s="46"/>
    </row>
    <row r="20" ht="20.2" customHeight="1" spans="1:4">
      <c r="A20" s="15"/>
      <c r="B20" s="15"/>
      <c r="C20" s="15" t="s">
        <v>93</v>
      </c>
      <c r="D20" s="46">
        <f>'7一般公共预算支出表'!F24+2000</f>
        <v>2655.1</v>
      </c>
    </row>
    <row r="21" ht="20.2" customHeight="1" spans="1:4">
      <c r="A21" s="15"/>
      <c r="B21" s="15"/>
      <c r="C21" s="15" t="s">
        <v>97</v>
      </c>
      <c r="D21" s="46"/>
    </row>
    <row r="22" ht="20.2" customHeight="1" spans="1:4">
      <c r="A22" s="15"/>
      <c r="B22" s="15"/>
      <c r="C22" s="15" t="s">
        <v>100</v>
      </c>
      <c r="D22" s="46"/>
    </row>
    <row r="23" ht="20.2" customHeight="1" spans="1:4">
      <c r="A23" s="15"/>
      <c r="B23" s="15"/>
      <c r="C23" s="15" t="s">
        <v>103</v>
      </c>
      <c r="D23" s="46"/>
    </row>
    <row r="24" ht="20.2" customHeight="1" spans="1:4">
      <c r="A24" s="15"/>
      <c r="B24" s="15"/>
      <c r="C24" s="15" t="s">
        <v>105</v>
      </c>
      <c r="D24" s="46"/>
    </row>
    <row r="25" ht="20.2" customHeight="1" spans="1:4">
      <c r="A25" s="15"/>
      <c r="B25" s="15"/>
      <c r="C25" s="15" t="s">
        <v>107</v>
      </c>
      <c r="D25" s="46"/>
    </row>
    <row r="26" ht="20.2" customHeight="1" spans="1:4">
      <c r="A26" s="15"/>
      <c r="B26" s="15"/>
      <c r="C26" s="15" t="s">
        <v>109</v>
      </c>
      <c r="D26" s="46">
        <f>'7一般公共预算支出表'!F28</f>
        <v>47.15</v>
      </c>
    </row>
    <row r="27" ht="20.2" customHeight="1" spans="1:4">
      <c r="A27" s="15"/>
      <c r="B27" s="15"/>
      <c r="C27" s="15" t="s">
        <v>111</v>
      </c>
      <c r="D27" s="46"/>
    </row>
    <row r="28" ht="20.2" customHeight="1" spans="1:4">
      <c r="A28" s="15"/>
      <c r="B28" s="15"/>
      <c r="C28" s="15" t="s">
        <v>113</v>
      </c>
      <c r="D28" s="46"/>
    </row>
    <row r="29" ht="20.2" customHeight="1" spans="1:4">
      <c r="A29" s="15"/>
      <c r="B29" s="15"/>
      <c r="C29" s="15" t="s">
        <v>115</v>
      </c>
      <c r="D29" s="46"/>
    </row>
    <row r="30" ht="20.2" customHeight="1" spans="1:4">
      <c r="A30" s="15"/>
      <c r="B30" s="15"/>
      <c r="C30" s="15" t="s">
        <v>117</v>
      </c>
      <c r="D30" s="46"/>
    </row>
    <row r="31" ht="20.2" customHeight="1" spans="1:4">
      <c r="A31" s="15"/>
      <c r="B31" s="15"/>
      <c r="C31" s="15" t="s">
        <v>119</v>
      </c>
      <c r="D31" s="46"/>
    </row>
    <row r="32" ht="20.2" customHeight="1" spans="1:4">
      <c r="A32" s="15"/>
      <c r="B32" s="15"/>
      <c r="C32" s="15" t="s">
        <v>121</v>
      </c>
      <c r="D32" s="46"/>
    </row>
    <row r="33" ht="20.2" customHeight="1" spans="1:4">
      <c r="A33" s="15"/>
      <c r="B33" s="15"/>
      <c r="C33" s="15" t="s">
        <v>123</v>
      </c>
      <c r="D33" s="46"/>
    </row>
    <row r="34" ht="20.2" customHeight="1" spans="1:4">
      <c r="A34" s="15"/>
      <c r="B34" s="15"/>
      <c r="C34" s="15" t="s">
        <v>124</v>
      </c>
      <c r="D34" s="46"/>
    </row>
    <row r="35" ht="20.2" customHeight="1" spans="1:4">
      <c r="A35" s="15"/>
      <c r="B35" s="15"/>
      <c r="C35" s="15" t="s">
        <v>125</v>
      </c>
      <c r="D35" s="46"/>
    </row>
    <row r="36" ht="20.2" customHeight="1" spans="1:4">
      <c r="A36" s="15"/>
      <c r="B36" s="15"/>
      <c r="C36" s="15" t="s">
        <v>126</v>
      </c>
      <c r="D36" s="46"/>
    </row>
    <row r="37" ht="20.2" customHeight="1" spans="1:4">
      <c r="A37" s="15"/>
      <c r="B37" s="15"/>
      <c r="C37" s="15"/>
      <c r="D37" s="15"/>
    </row>
    <row r="38" ht="20.2" customHeight="1" spans="1:4">
      <c r="A38" s="25"/>
      <c r="B38" s="25"/>
      <c r="C38" s="25" t="s">
        <v>281</v>
      </c>
      <c r="D38" s="24"/>
    </row>
    <row r="39" ht="20.2" customHeight="1" spans="1:4">
      <c r="A39" s="25"/>
      <c r="B39" s="25"/>
      <c r="C39" s="25"/>
      <c r="D39" s="25"/>
    </row>
    <row r="40" ht="20.2" customHeight="1" spans="1:4">
      <c r="A40" s="26" t="s">
        <v>282</v>
      </c>
      <c r="B40" s="24">
        <f>B6</f>
        <v>2793.19</v>
      </c>
      <c r="C40" s="26" t="s">
        <v>283</v>
      </c>
      <c r="D40" s="52">
        <f>D6</f>
        <v>2793.19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10" zoomScaleNormal="110" workbookViewId="0">
      <pane ySplit="6" topLeftCell="A23" activePane="bottomLeft" state="frozen"/>
      <selection/>
      <selection pane="bottomLeft" activeCell="E15" sqref="E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6"/>
      <c r="D1" s="6"/>
      <c r="K1" s="31" t="s">
        <v>284</v>
      </c>
    </row>
    <row r="2" ht="43.1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9" t="s">
        <v>32</v>
      </c>
      <c r="K3" s="19"/>
    </row>
    <row r="4" ht="19.8" customHeight="1" spans="1:11">
      <c r="A4" s="7" t="s">
        <v>159</v>
      </c>
      <c r="B4" s="7"/>
      <c r="C4" s="7"/>
      <c r="D4" s="7" t="s">
        <v>160</v>
      </c>
      <c r="E4" s="7" t="s">
        <v>161</v>
      </c>
      <c r="F4" s="7" t="s">
        <v>136</v>
      </c>
      <c r="G4" s="7" t="s">
        <v>162</v>
      </c>
      <c r="H4" s="7"/>
      <c r="I4" s="7"/>
      <c r="J4" s="7"/>
      <c r="K4" s="7" t="s">
        <v>163</v>
      </c>
    </row>
    <row r="5" ht="19.8" customHeight="1" spans="1:11">
      <c r="A5" s="7"/>
      <c r="B5" s="7"/>
      <c r="C5" s="7"/>
      <c r="D5" s="7"/>
      <c r="E5" s="7"/>
      <c r="F5" s="7"/>
      <c r="G5" s="7" t="s">
        <v>138</v>
      </c>
      <c r="H5" s="7" t="s">
        <v>285</v>
      </c>
      <c r="I5" s="7"/>
      <c r="J5" s="7" t="s">
        <v>286</v>
      </c>
      <c r="K5" s="7"/>
    </row>
    <row r="6" ht="24.15" customHeight="1" spans="1:11">
      <c r="A6" s="7" t="s">
        <v>167</v>
      </c>
      <c r="B6" s="7" t="s">
        <v>168</v>
      </c>
      <c r="C6" s="7" t="s">
        <v>169</v>
      </c>
      <c r="D6" s="7"/>
      <c r="E6" s="7"/>
      <c r="F6" s="7"/>
      <c r="G6" s="7"/>
      <c r="H6" s="7" t="s">
        <v>264</v>
      </c>
      <c r="I6" s="7" t="s">
        <v>246</v>
      </c>
      <c r="J6" s="7"/>
      <c r="K6" s="7"/>
    </row>
    <row r="7" ht="22.8" customHeight="1" spans="1:11">
      <c r="A7" s="15"/>
      <c r="B7" s="15"/>
      <c r="C7" s="15"/>
      <c r="D7" s="25"/>
      <c r="E7" s="25" t="s">
        <v>136</v>
      </c>
      <c r="F7" s="24">
        <f t="shared" ref="F7:F13" si="0">G7+K7</f>
        <v>793.19</v>
      </c>
      <c r="G7" s="24">
        <f>H7+I7+J7</f>
        <v>719.99</v>
      </c>
      <c r="H7" s="24">
        <f>H8</f>
        <v>603.49</v>
      </c>
      <c r="I7" s="24">
        <f>I8</f>
        <v>1.24</v>
      </c>
      <c r="J7" s="24">
        <f>J8</f>
        <v>115.26</v>
      </c>
      <c r="K7" s="24">
        <f>K8</f>
        <v>73.2</v>
      </c>
    </row>
    <row r="8" ht="22.8" customHeight="1" spans="1:11">
      <c r="A8" s="15"/>
      <c r="B8" s="15"/>
      <c r="C8" s="15"/>
      <c r="D8" s="23" t="s">
        <v>154</v>
      </c>
      <c r="E8" s="23" t="s">
        <v>155</v>
      </c>
      <c r="F8" s="24">
        <f t="shared" si="0"/>
        <v>793.19</v>
      </c>
      <c r="G8" s="24">
        <f t="shared" ref="G8:G28" si="1">H8+I8+J8</f>
        <v>719.99</v>
      </c>
      <c r="H8" s="24">
        <f>H9</f>
        <v>603.49</v>
      </c>
      <c r="I8" s="24">
        <f>I9</f>
        <v>1.24</v>
      </c>
      <c r="J8" s="24">
        <f>J9</f>
        <v>115.26</v>
      </c>
      <c r="K8" s="24">
        <f>K9</f>
        <v>73.2</v>
      </c>
    </row>
    <row r="9" ht="22.8" customHeight="1" spans="1:11">
      <c r="A9" s="15"/>
      <c r="B9" s="15"/>
      <c r="C9" s="15"/>
      <c r="D9" s="45" t="s">
        <v>156</v>
      </c>
      <c r="E9" s="45" t="s">
        <v>157</v>
      </c>
      <c r="F9" s="24">
        <f t="shared" si="0"/>
        <v>793.19</v>
      </c>
      <c r="G9" s="24">
        <f t="shared" si="1"/>
        <v>719.99</v>
      </c>
      <c r="H9" s="24">
        <f>H10+H21+H24+H28</f>
        <v>603.49</v>
      </c>
      <c r="I9" s="24">
        <f>I10+I21+I24+I28</f>
        <v>1.24</v>
      </c>
      <c r="J9" s="24">
        <f>J10+J21+J24+J28</f>
        <v>115.26</v>
      </c>
      <c r="K9" s="24">
        <f>K10+K21+K24+K28</f>
        <v>73.2</v>
      </c>
    </row>
    <row r="10" ht="22.8" customHeight="1" spans="1:11">
      <c r="A10" s="26" t="s">
        <v>171</v>
      </c>
      <c r="B10" s="26"/>
      <c r="C10" s="26"/>
      <c r="D10" s="25" t="s">
        <v>172</v>
      </c>
      <c r="E10" s="25" t="s">
        <v>173</v>
      </c>
      <c r="F10" s="24">
        <f t="shared" si="0"/>
        <v>62.77</v>
      </c>
      <c r="G10" s="24">
        <f t="shared" si="1"/>
        <v>59.57</v>
      </c>
      <c r="H10" s="24">
        <f>H11+H13+H15+H17+H19</f>
        <v>58.33</v>
      </c>
      <c r="I10" s="24">
        <f>I11+I13+I15+I17</f>
        <v>1.24</v>
      </c>
      <c r="J10" s="24"/>
      <c r="K10" s="24">
        <f>K11+K13+K15+K17</f>
        <v>3.2</v>
      </c>
    </row>
    <row r="11" ht="22.8" customHeight="1" spans="1:11">
      <c r="A11" s="26" t="s">
        <v>171</v>
      </c>
      <c r="B11" s="61" t="s">
        <v>174</v>
      </c>
      <c r="C11" s="26"/>
      <c r="D11" s="25" t="s">
        <v>287</v>
      </c>
      <c r="E11" s="25" t="s">
        <v>288</v>
      </c>
      <c r="F11" s="24">
        <f t="shared" si="0"/>
        <v>53.03</v>
      </c>
      <c r="G11" s="24">
        <f t="shared" si="1"/>
        <v>53.03</v>
      </c>
      <c r="H11" s="24">
        <f>H12</f>
        <v>53.03</v>
      </c>
      <c r="I11" s="24"/>
      <c r="J11" s="24"/>
      <c r="K11" s="24"/>
    </row>
    <row r="12" ht="22.8" customHeight="1" spans="1:11">
      <c r="A12" s="48" t="s">
        <v>171</v>
      </c>
      <c r="B12" s="48" t="s">
        <v>174</v>
      </c>
      <c r="C12" s="48" t="s">
        <v>174</v>
      </c>
      <c r="D12" s="41" t="s">
        <v>289</v>
      </c>
      <c r="E12" s="15" t="s">
        <v>290</v>
      </c>
      <c r="F12" s="9">
        <f t="shared" si="0"/>
        <v>53.03</v>
      </c>
      <c r="G12" s="9">
        <f t="shared" si="1"/>
        <v>53.03</v>
      </c>
      <c r="H12" s="46">
        <f>'10工资福利'!M8</f>
        <v>53.03</v>
      </c>
      <c r="I12" s="46"/>
      <c r="J12" s="46"/>
      <c r="K12" s="46"/>
    </row>
    <row r="13" ht="22.8" customHeight="1" spans="1:11">
      <c r="A13" s="26" t="s">
        <v>171</v>
      </c>
      <c r="B13" s="61" t="s">
        <v>179</v>
      </c>
      <c r="C13" s="26"/>
      <c r="D13" s="25" t="s">
        <v>291</v>
      </c>
      <c r="E13" s="25" t="s">
        <v>292</v>
      </c>
      <c r="F13" s="24">
        <f t="shared" si="0"/>
        <v>1.24</v>
      </c>
      <c r="G13" s="24">
        <f t="shared" si="1"/>
        <v>1.24</v>
      </c>
      <c r="H13" s="24"/>
      <c r="I13" s="24">
        <f>I14</f>
        <v>1.24</v>
      </c>
      <c r="J13" s="24"/>
      <c r="K13" s="24"/>
    </row>
    <row r="14" ht="22.8" customHeight="1" spans="1:11">
      <c r="A14" s="48" t="s">
        <v>171</v>
      </c>
      <c r="B14" s="48" t="s">
        <v>179</v>
      </c>
      <c r="C14" s="48" t="s">
        <v>182</v>
      </c>
      <c r="D14" s="41" t="s">
        <v>293</v>
      </c>
      <c r="E14" s="15" t="s">
        <v>294</v>
      </c>
      <c r="F14" s="9">
        <f t="shared" ref="F14:F30" si="2">G14+K14</f>
        <v>1.24</v>
      </c>
      <c r="G14" s="9">
        <f t="shared" si="1"/>
        <v>1.24</v>
      </c>
      <c r="H14" s="46"/>
      <c r="I14" s="46">
        <f>'12个人家庭'!F9</f>
        <v>1.24</v>
      </c>
      <c r="J14" s="46"/>
      <c r="K14" s="46"/>
    </row>
    <row r="15" ht="22.8" customHeight="1" spans="1:11">
      <c r="A15" s="26" t="s">
        <v>171</v>
      </c>
      <c r="B15" s="61" t="s">
        <v>185</v>
      </c>
      <c r="C15" s="26"/>
      <c r="D15" s="25" t="s">
        <v>295</v>
      </c>
      <c r="E15" s="25" t="s">
        <v>296</v>
      </c>
      <c r="F15" s="24">
        <f t="shared" si="2"/>
        <v>3.2</v>
      </c>
      <c r="G15" s="24">
        <f t="shared" si="1"/>
        <v>0</v>
      </c>
      <c r="H15" s="24"/>
      <c r="I15" s="24"/>
      <c r="J15" s="24"/>
      <c r="K15" s="24">
        <f>K16</f>
        <v>3.2</v>
      </c>
    </row>
    <row r="16" ht="22.8" customHeight="1" spans="1:11">
      <c r="A16" s="48" t="s">
        <v>171</v>
      </c>
      <c r="B16" s="48" t="s">
        <v>185</v>
      </c>
      <c r="C16" s="48" t="s">
        <v>188</v>
      </c>
      <c r="D16" s="41" t="s">
        <v>297</v>
      </c>
      <c r="E16" s="15" t="s">
        <v>298</v>
      </c>
      <c r="F16" s="9">
        <f t="shared" si="2"/>
        <v>3.2</v>
      </c>
      <c r="G16" s="9">
        <f t="shared" si="1"/>
        <v>0</v>
      </c>
      <c r="H16" s="46"/>
      <c r="I16" s="46"/>
      <c r="J16" s="46"/>
      <c r="K16" s="46">
        <v>3.2</v>
      </c>
    </row>
    <row r="17" ht="22.8" customHeight="1" spans="1:11">
      <c r="A17" s="26" t="s">
        <v>171</v>
      </c>
      <c r="B17" s="61" t="s">
        <v>191</v>
      </c>
      <c r="C17" s="26"/>
      <c r="D17" s="25" t="s">
        <v>299</v>
      </c>
      <c r="E17" s="25" t="s">
        <v>300</v>
      </c>
      <c r="F17" s="24">
        <f t="shared" si="2"/>
        <v>2.98</v>
      </c>
      <c r="G17" s="24">
        <f t="shared" si="1"/>
        <v>2.98</v>
      </c>
      <c r="H17" s="24">
        <f>H18</f>
        <v>2.98</v>
      </c>
      <c r="I17" s="24"/>
      <c r="J17" s="24"/>
      <c r="K17" s="24"/>
    </row>
    <row r="18" ht="22.8" customHeight="1" spans="1:11">
      <c r="A18" s="48" t="s">
        <v>171</v>
      </c>
      <c r="B18" s="48" t="s">
        <v>191</v>
      </c>
      <c r="C18" s="48" t="s">
        <v>194</v>
      </c>
      <c r="D18" s="41" t="s">
        <v>301</v>
      </c>
      <c r="E18" s="15" t="s">
        <v>302</v>
      </c>
      <c r="F18" s="9">
        <f t="shared" si="2"/>
        <v>2.98</v>
      </c>
      <c r="G18" s="9">
        <f t="shared" si="1"/>
        <v>2.98</v>
      </c>
      <c r="H18" s="46">
        <f>'10工资福利'!Q10</f>
        <v>2.98</v>
      </c>
      <c r="I18" s="46"/>
      <c r="J18" s="46"/>
      <c r="K18" s="46"/>
    </row>
    <row r="19" ht="22.8" customHeight="1" spans="1:11">
      <c r="A19" s="26" t="s">
        <v>171</v>
      </c>
      <c r="B19" s="61">
        <v>99</v>
      </c>
      <c r="C19" s="26"/>
      <c r="D19" s="62" t="s">
        <v>303</v>
      </c>
      <c r="E19" s="25" t="s">
        <v>257</v>
      </c>
      <c r="F19" s="24">
        <f t="shared" si="2"/>
        <v>2.32</v>
      </c>
      <c r="G19" s="24">
        <f t="shared" si="1"/>
        <v>2.32</v>
      </c>
      <c r="H19" s="24">
        <f>H20</f>
        <v>2.32</v>
      </c>
      <c r="I19" s="24"/>
      <c r="J19" s="24"/>
      <c r="K19" s="24"/>
    </row>
    <row r="20" ht="22.8" customHeight="1" spans="1:11">
      <c r="A20" s="48" t="s">
        <v>171</v>
      </c>
      <c r="B20" s="48">
        <v>99</v>
      </c>
      <c r="C20" s="48">
        <v>99</v>
      </c>
      <c r="D20" s="53" t="s">
        <v>304</v>
      </c>
      <c r="E20" s="15" t="s">
        <v>198</v>
      </c>
      <c r="F20" s="9">
        <f t="shared" si="2"/>
        <v>2.32</v>
      </c>
      <c r="G20" s="9">
        <f t="shared" si="1"/>
        <v>2.32</v>
      </c>
      <c r="H20" s="46">
        <f>'10工资福利'!Q11</f>
        <v>2.32</v>
      </c>
      <c r="I20" s="46"/>
      <c r="J20" s="46"/>
      <c r="K20" s="46"/>
    </row>
    <row r="21" ht="22.8" customHeight="1" spans="1:11">
      <c r="A21" s="26" t="s">
        <v>201</v>
      </c>
      <c r="B21" s="26"/>
      <c r="C21" s="26"/>
      <c r="D21" s="25" t="s">
        <v>202</v>
      </c>
      <c r="E21" s="25" t="s">
        <v>203</v>
      </c>
      <c r="F21" s="24">
        <f t="shared" si="2"/>
        <v>28.17</v>
      </c>
      <c r="G21" s="24">
        <f t="shared" si="1"/>
        <v>28.17</v>
      </c>
      <c r="H21" s="24">
        <f>H22</f>
        <v>28.17</v>
      </c>
      <c r="I21" s="24"/>
      <c r="J21" s="24"/>
      <c r="K21" s="24"/>
    </row>
    <row r="22" ht="22.8" customHeight="1" spans="1:11">
      <c r="A22" s="26" t="s">
        <v>201</v>
      </c>
      <c r="B22" s="61" t="s">
        <v>185</v>
      </c>
      <c r="C22" s="26"/>
      <c r="D22" s="25" t="s">
        <v>305</v>
      </c>
      <c r="E22" s="25" t="s">
        <v>306</v>
      </c>
      <c r="F22" s="24">
        <f t="shared" si="2"/>
        <v>28.17</v>
      </c>
      <c r="G22" s="24">
        <f t="shared" si="1"/>
        <v>28.17</v>
      </c>
      <c r="H22" s="24">
        <f>H23</f>
        <v>28.17</v>
      </c>
      <c r="I22" s="24"/>
      <c r="J22" s="24"/>
      <c r="K22" s="24"/>
    </row>
    <row r="23" ht="22.8" customHeight="1" spans="1:11">
      <c r="A23" s="48" t="s">
        <v>201</v>
      </c>
      <c r="B23" s="48" t="s">
        <v>185</v>
      </c>
      <c r="C23" s="48" t="s">
        <v>182</v>
      </c>
      <c r="D23" s="41" t="s">
        <v>307</v>
      </c>
      <c r="E23" s="15" t="s">
        <v>308</v>
      </c>
      <c r="F23" s="9">
        <f t="shared" si="2"/>
        <v>28.17</v>
      </c>
      <c r="G23" s="9">
        <f t="shared" si="1"/>
        <v>28.17</v>
      </c>
      <c r="H23" s="46">
        <f>'10工资福利'!O8</f>
        <v>28.17</v>
      </c>
      <c r="I23" s="46"/>
      <c r="J23" s="46"/>
      <c r="K23" s="46"/>
    </row>
    <row r="24" ht="22.8" customHeight="1" spans="1:11">
      <c r="A24" s="26" t="s">
        <v>214</v>
      </c>
      <c r="B24" s="26"/>
      <c r="C24" s="26"/>
      <c r="D24" s="25" t="s">
        <v>215</v>
      </c>
      <c r="E24" s="25" t="s">
        <v>216</v>
      </c>
      <c r="F24" s="24">
        <f t="shared" si="2"/>
        <v>655.1</v>
      </c>
      <c r="G24" s="24">
        <f t="shared" si="1"/>
        <v>585.1</v>
      </c>
      <c r="H24" s="24">
        <f>H25</f>
        <v>469.84</v>
      </c>
      <c r="I24" s="24"/>
      <c r="J24" s="24">
        <f>J25</f>
        <v>115.26</v>
      </c>
      <c r="K24" s="24">
        <f>K25</f>
        <v>70</v>
      </c>
    </row>
    <row r="25" ht="22.8" customHeight="1" spans="1:11">
      <c r="A25" s="26" t="s">
        <v>214</v>
      </c>
      <c r="B25" s="61" t="s">
        <v>182</v>
      </c>
      <c r="C25" s="26"/>
      <c r="D25" s="25" t="s">
        <v>309</v>
      </c>
      <c r="E25" s="25" t="s">
        <v>310</v>
      </c>
      <c r="F25" s="24">
        <f t="shared" si="2"/>
        <v>655.1</v>
      </c>
      <c r="G25" s="24">
        <f t="shared" si="1"/>
        <v>585.1</v>
      </c>
      <c r="H25" s="24">
        <f>H26</f>
        <v>469.84</v>
      </c>
      <c r="I25" s="24"/>
      <c r="J25" s="24">
        <f>J26</f>
        <v>115.26</v>
      </c>
      <c r="K25" s="24">
        <f>SUM(K26:K27)</f>
        <v>70</v>
      </c>
    </row>
    <row r="26" ht="22.8" customHeight="1" spans="1:11">
      <c r="A26" s="48" t="s">
        <v>214</v>
      </c>
      <c r="B26" s="48" t="s">
        <v>182</v>
      </c>
      <c r="C26" s="48" t="s">
        <v>182</v>
      </c>
      <c r="D26" s="41" t="s">
        <v>219</v>
      </c>
      <c r="E26" s="15" t="s">
        <v>220</v>
      </c>
      <c r="F26" s="9">
        <f t="shared" si="2"/>
        <v>585.1</v>
      </c>
      <c r="G26" s="9">
        <f t="shared" si="1"/>
        <v>585.1</v>
      </c>
      <c r="H26" s="46">
        <f>'10工资福利'!G8+'10工资福利'!S8</f>
        <v>469.84</v>
      </c>
      <c r="I26" s="46"/>
      <c r="J26" s="46">
        <f>'14商品服务'!F6</f>
        <v>115.26</v>
      </c>
      <c r="K26" s="46"/>
    </row>
    <row r="27" ht="22.8" customHeight="1" spans="1:11">
      <c r="A27" s="48" t="s">
        <v>214</v>
      </c>
      <c r="B27" s="48" t="s">
        <v>182</v>
      </c>
      <c r="C27" s="48">
        <v>10</v>
      </c>
      <c r="D27" s="53" t="s">
        <v>225</v>
      </c>
      <c r="E27" s="54" t="s">
        <v>226</v>
      </c>
      <c r="F27" s="9">
        <f t="shared" si="2"/>
        <v>70</v>
      </c>
      <c r="G27" s="9"/>
      <c r="H27" s="46"/>
      <c r="I27" s="46"/>
      <c r="J27" s="46"/>
      <c r="K27" s="46">
        <v>70</v>
      </c>
    </row>
    <row r="28" ht="22.8" customHeight="1" spans="1:11">
      <c r="A28" s="26" t="s">
        <v>227</v>
      </c>
      <c r="B28" s="26"/>
      <c r="C28" s="26"/>
      <c r="D28" s="25" t="s">
        <v>228</v>
      </c>
      <c r="E28" s="25" t="s">
        <v>229</v>
      </c>
      <c r="F28" s="24">
        <f t="shared" si="2"/>
        <v>47.15</v>
      </c>
      <c r="G28" s="24">
        <f>H28+I28+J28</f>
        <v>47.15</v>
      </c>
      <c r="H28" s="24">
        <f>H29</f>
        <v>47.15</v>
      </c>
      <c r="I28" s="24"/>
      <c r="J28" s="24"/>
      <c r="K28" s="24"/>
    </row>
    <row r="29" ht="22.8" customHeight="1" spans="1:11">
      <c r="A29" s="26" t="s">
        <v>227</v>
      </c>
      <c r="B29" s="61" t="s">
        <v>194</v>
      </c>
      <c r="C29" s="26"/>
      <c r="D29" s="25" t="s">
        <v>311</v>
      </c>
      <c r="E29" s="25" t="s">
        <v>312</v>
      </c>
      <c r="F29" s="24">
        <f t="shared" si="2"/>
        <v>47.15</v>
      </c>
      <c r="G29" s="24">
        <f>H29+I29+J29</f>
        <v>47.15</v>
      </c>
      <c r="H29" s="24">
        <f>H30</f>
        <v>47.15</v>
      </c>
      <c r="I29" s="24"/>
      <c r="J29" s="24"/>
      <c r="K29" s="24"/>
    </row>
    <row r="30" ht="22.8" customHeight="1" spans="1:11">
      <c r="A30" s="48" t="s">
        <v>227</v>
      </c>
      <c r="B30" s="48" t="s">
        <v>194</v>
      </c>
      <c r="C30" s="48" t="s">
        <v>182</v>
      </c>
      <c r="D30" s="41" t="s">
        <v>313</v>
      </c>
      <c r="E30" s="15" t="s">
        <v>314</v>
      </c>
      <c r="F30" s="9">
        <f t="shared" si="2"/>
        <v>47.15</v>
      </c>
      <c r="G30" s="9">
        <f>H30+I30+J30</f>
        <v>47.15</v>
      </c>
      <c r="H30" s="46">
        <f>'10工资福利'!R15</f>
        <v>47.15</v>
      </c>
      <c r="I30" s="46"/>
      <c r="J30" s="46"/>
      <c r="K30" s="46"/>
    </row>
    <row r="31" ht="16.35" customHeight="1" spans="1:5">
      <c r="A31" s="39" t="s">
        <v>315</v>
      </c>
      <c r="B31" s="39"/>
      <c r="C31" s="39"/>
      <c r="D31" s="39"/>
      <c r="E31" s="39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2025-08-23T03:13:00Z</dcterms:created>
  <dcterms:modified xsi:type="dcterms:W3CDTF">2025-08-29T07:18:19Z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309E3698496A4A67932B28DD58CEBDC6_13</vt:lpwstr>
  </property>
  <property fmtid="{D5CDD505-2E9C-101B-9397-08002B2CF9AE}" pid="3" name="KSOProductBuildVer">
    <vt:lpwstr>2052-12.1.0.17827</vt:lpwstr>
  </property>
</Properties>
</file>