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3" activeTab="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R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其他资金</t>
        </r>
      </text>
    </comment>
    <comment ref="R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其他资金</t>
        </r>
      </text>
    </comment>
    <comment ref="R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其他资金</t>
        </r>
      </text>
    </comment>
  </commentList>
</comments>
</file>

<file path=xl/sharedStrings.xml><?xml version="1.0" encoding="utf-8"?>
<sst xmlns="http://schemas.openxmlformats.org/spreadsheetml/2006/main" count="1894" uniqueCount="679">
  <si>
    <t>2025年部门预算公开表</t>
  </si>
  <si>
    <t>单位编码：</t>
  </si>
  <si>
    <t>502001</t>
  </si>
  <si>
    <t>单位名称：</t>
  </si>
  <si>
    <t>临武县水利局本级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</si>
  <si>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</si>
  <si>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</si>
  <si>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</si>
  <si>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</si>
  <si>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</si>
  <si>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</si>
  <si>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</si>
  <si>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</si>
  <si>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</si>
  <si>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</si>
  <si>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</si>
  <si>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</si>
  <si>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</si>
  <si>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</si>
  <si>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</si>
  <si>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</si>
  <si>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</si>
  <si>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</si>
  <si>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</si>
  <si>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</si>
  <si>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</si>
  <si>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</si>
  <si>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</si>
  <si>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</si>
  <si>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</si>
  <si>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</si>
  <si>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单位：502001_临武县水利局本级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</si>
  <si>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</si>
  <si>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</si>
  <si>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</si>
  <si>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</si>
  <si>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</si>
  <si>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</si>
  <si>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</si>
  <si>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</si>
  <si>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</si>
  <si>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</si>
  <si>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</si>
  <si>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</si>
  <si>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</si>
  <si>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</si>
  <si>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</si>
  <si>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</si>
  <si>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</si>
  <si>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</si>
  <si>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</si>
  <si>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</si>
  <si>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</si>
  <si>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</si>
  <si>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</si>
  <si>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</si>
  <si>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</si>
  <si>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</si>
  <si>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</si>
  <si>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</si>
  <si>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</si>
  <si>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</si>
  <si>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</si>
  <si>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</si>
  <si>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</si>
  <si>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</si>
  <si>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</si>
  <si>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</si>
  <si>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</si>
  <si>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</si>
  <si>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</si>
  <si>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</si>
  <si>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</si>
  <si>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</si>
  <si>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</si>
  <si>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</si>
  <si>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</si>
  <si>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</si>
  <si>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</si>
  <si>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</si>
  <si>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</si>
  <si>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</si>
  <si>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</si>
  <si>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</si>
  <si>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</si>
  <si>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</si>
  <si>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</si>
  <si>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</si>
  <si>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</si>
  <si>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</si>
  <si>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</si>
  <si>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</si>
  <si>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</si>
  <si>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</si>
  <si>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</si>
  <si>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</si>
  <si>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</si>
  <si>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</si>
  <si>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</si>
  <si>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</si>
  <si>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</si>
  <si>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</si>
  <si>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</si>
  <si>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</si>
  <si>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</si>
  <si>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</si>
  <si>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</si>
  <si>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</si>
  <si>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</si>
  <si>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</si>
  <si>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</si>
  <si>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</si>
  <si>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</si>
  <si>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</si>
  <si>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</si>
  <si>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</si>
  <si>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</si>
  <si>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</si>
  <si>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</si>
  <si>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</si>
  <si>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</si>
  <si>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</si>
  <si>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</si>
  <si>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</si>
  <si>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</si>
  <si>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</si>
  <si>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</si>
  <si>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</si>
  <si>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</si>
  <si>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</si>
  <si>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</si>
  <si>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</si>
  <si>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</si>
  <si>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</si>
  <si>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</si>
  <si>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</si>
  <si>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</si>
  <si>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</si>
  <si>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</si>
  <si>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</si>
  <si>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</si>
  <si>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</si>
  <si>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</si>
  <si>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</si>
  <si>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</si>
  <si>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</si>
  <si>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</si>
  <si>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</si>
  <si>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</si>
  <si>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</si>
  <si>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</si>
  <si>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</si>
  <si>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</si>
  <si>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</si>
  <si>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502</t>
  </si>
  <si>
    <t>临武县水利局</t>
  </si>
  <si>
    <t xml:space="preserve">  502001</t>
  </si>
  <si>
    <t xml:space="preserve">  临武县水利局本级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</si>
  <si>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</si>
  <si>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</si>
  <si>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</si>
  <si>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</si>
  <si>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</si>
  <si>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</si>
  <si>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</si>
  <si>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</si>
  <si>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</si>
  <si>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</si>
  <si>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</si>
  <si>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</si>
  <si>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临武县水利局本级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</si>
  <si>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</si>
  <si>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</si>
  <si>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</si>
  <si>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</si>
  <si>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</si>
  <si>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</si>
  <si>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>01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</si>
  <si>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</si>
  <si>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</si>
  <si>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</si>
  <si>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</si>
  <si>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>06</t>
  </si>
  <si>
    <t xml:space="preserve">      2080506</t>
  </si>
  <si>
    <t xml:space="preserve">      机关事业单位职业年金缴费支出</t>
  </si>
  <si>
    <t>08</t>
  </si>
  <si>
    <t xml:space="preserve">     20808</t>
  </si>
  <si>
    <t xml:space="preserve">     抚恤</t>
  </si>
  <si>
    <t xml:space="preserve">      2080801</t>
  </si>
  <si>
    <t xml:space="preserve">      死亡抚恤</t>
  </si>
  <si>
    <t>99</t>
  </si>
  <si>
    <t xml:space="preserve">      2080899</t>
  </si>
  <si>
    <t xml:space="preserve">      其他优抚支出</t>
  </si>
  <si>
    <t>11</t>
  </si>
  <si>
    <t xml:space="preserve">     20811</t>
  </si>
  <si>
    <t xml:space="preserve">     残疾人事业</t>
  </si>
  <si>
    <t xml:space="preserve">      2081199</t>
  </si>
  <si>
    <t xml:space="preserve">      其他残疾人事业支出</t>
  </si>
  <si>
    <t>27</t>
  </si>
  <si>
    <t xml:space="preserve">     20827</t>
  </si>
  <si>
    <t xml:space="preserve">     财政对其他社会保险基金的补助</t>
  </si>
  <si>
    <t xml:space="preserve">      2082701</t>
  </si>
  <si>
    <t xml:space="preserve">      财政对失业保险基金的补助</t>
  </si>
  <si>
    <t>02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</si>
  <si>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</si>
  <si>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</si>
  <si>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</si>
  <si>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</si>
  <si>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</si>
  <si>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</si>
  <si>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</si>
  <si>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</si>
  <si>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</si>
  <si>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213</t>
  </si>
  <si>
    <t xml:space="preserve">   213</t>
  </si>
  <si>
    <t xml:space="preserve">   农林水支出</t>
  </si>
  <si>
    <t>03</t>
  </si>
  <si>
    <t xml:space="preserve">     21303</t>
  </si>
  <si>
    <t xml:space="preserve">     水利</t>
  </si>
  <si>
    <t xml:space="preserve">      2130301</t>
  </si>
  <si>
    <t xml:space="preserve">      行政运行</t>
  </si>
  <si>
    <t>水利工程建设</t>
  </si>
  <si>
    <t>水利工程运行与维护</t>
  </si>
  <si>
    <t>水利前期工作</t>
  </si>
  <si>
    <t>水资源节约管理与保护</t>
  </si>
  <si>
    <t>抗旱</t>
  </si>
  <si>
    <t xml:space="preserve">   2130399</t>
  </si>
  <si>
    <t xml:space="preserve">   其他水利支出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</si>
  <si>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</si>
  <si>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</si>
  <si>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</si>
  <si>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</si>
  <si>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</si>
  <si>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</si>
  <si>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</si>
  <si>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</si>
  <si>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</si>
  <si>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</si>
  <si>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</si>
  <si>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</si>
  <si>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</si>
  <si>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</si>
  <si>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</si>
  <si>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</si>
  <si>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</si>
  <si>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</si>
  <si>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</si>
  <si>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</si>
  <si>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</si>
  <si>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</si>
  <si>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</si>
  <si>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</si>
  <si>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</si>
  <si>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502001</t>
  </si>
  <si>
    <t xml:space="preserve">    行政单位离退休</t>
  </si>
  <si>
    <t xml:space="preserve">    机关事业单位基本养老保险缴费支出</t>
  </si>
  <si>
    <t xml:space="preserve">    机关事业单位职业年金缴费支出</t>
  </si>
  <si>
    <t xml:space="preserve">    死亡抚恤</t>
  </si>
  <si>
    <t xml:space="preserve">    其他优抚支出</t>
  </si>
  <si>
    <t xml:space="preserve">    其他残疾人事业支出</t>
  </si>
  <si>
    <t xml:space="preserve">    财政对失业保险基金的补助</t>
  </si>
  <si>
    <t xml:space="preserve">    财政对工伤保险基金的补助</t>
  </si>
  <si>
    <t xml:space="preserve">    行政单位医疗</t>
  </si>
  <si>
    <t xml:space="preserve">    行政运行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</si>
  <si>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</si>
  <si>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</si>
  <si>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</si>
  <si>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</si>
  <si>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</si>
  <si>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</si>
  <si>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</si>
  <si>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</si>
  <si>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</si>
  <si>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</si>
  <si>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</si>
  <si>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   其他水利支出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</si>
  <si>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</si>
  <si>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</si>
  <si>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</si>
  <si>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</si>
  <si>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</si>
  <si>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</si>
  <si>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</si>
  <si>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</si>
  <si>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</si>
  <si>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</si>
  <si>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</si>
  <si>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</si>
  <si>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</si>
  <si>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</si>
  <si>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</si>
  <si>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</si>
  <si>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</si>
  <si>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</si>
  <si>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</si>
  <si>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</si>
  <si>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</si>
  <si>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</si>
  <si>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</si>
  <si>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</si>
  <si>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</si>
  <si>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</si>
  <si>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</si>
  <si>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  2080899</t>
  </si>
  <si>
    <t xml:space="preserve">     其他优抚支出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</si>
  <si>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</si>
  <si>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</si>
  <si>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</si>
  <si>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</si>
  <si>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</si>
  <si>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</si>
  <si>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</si>
  <si>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</si>
  <si>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</si>
  <si>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</si>
  <si>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</si>
  <si>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</si>
  <si>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</si>
  <si>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</si>
  <si>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21303</t>
  </si>
  <si>
    <t xml:space="preserve">    水利</t>
  </si>
  <si>
    <t xml:space="preserve">     2130301</t>
  </si>
  <si>
    <t xml:space="preserve">     行政运行</t>
  </si>
  <si>
    <t xml:space="preserve">     2130399</t>
  </si>
  <si>
    <t xml:space="preserve">     其他水利支出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</si>
  <si>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</si>
  <si>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</si>
  <si>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</si>
  <si>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</si>
  <si>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</si>
  <si>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</si>
  <si>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</si>
  <si>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</si>
  <si>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</si>
  <si>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</si>
  <si>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</si>
  <si>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30399</t>
  </si>
  <si>
    <t xml:space="preserve">  其他对个人和家庭的补助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</si>
  <si>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</si>
  <si>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</si>
  <si>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</si>
  <si>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</si>
  <si>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</si>
  <si>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</si>
  <si>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</si>
  <si>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</si>
  <si>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</si>
  <si>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</si>
  <si>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</si>
  <si>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</si>
  <si>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</si>
  <si>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</si>
  <si>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</si>
  <si>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</si>
  <si>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</si>
  <si>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</si>
  <si>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</si>
  <si>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</si>
  <si>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</si>
  <si>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</si>
  <si>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</si>
  <si>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</si>
  <si>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</si>
  <si>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</si>
  <si>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</si>
  <si>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</si>
  <si>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</si>
  <si>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</si>
  <si>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</si>
  <si>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</si>
  <si>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</si>
  <si>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</si>
  <si>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</si>
  <si>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</si>
  <si>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</si>
  <si>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</si>
  <si>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30217</t>
  </si>
  <si>
    <t xml:space="preserve">  公务接待费</t>
  </si>
  <si>
    <t xml:space="preserve">  劳务费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</si>
  <si>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</si>
  <si>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</si>
  <si>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</si>
  <si>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</si>
  <si>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</si>
  <si>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</si>
  <si>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</si>
  <si>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</si>
  <si>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</si>
  <si>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</si>
  <si>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</si>
  <si>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</si>
  <si>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</si>
  <si>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</si>
  <si>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</si>
  <si>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</si>
  <si>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r>
      <rPr>
        <b/>
        <sz val="10"/>
        <rFont val="SimSun"/>
        <charset val="134"/>
      </rPr>
      <t>社会保障缴费</t>
    </r>
    <r>
      <rPr>
        <b/>
        <sz val="10"/>
        <rFont val="Arial"/>
        <charset val="134"/>
      </rPr>
      <t xml:space="preserve">					</t>
    </r>
    <r>
      <rPr>
        <b/>
        <sz val="10"/>
        <rFont val="SimSun"/>
        <charset val="134"/>
      </rPr>
      <t xml:space="preserve"> </t>
    </r>
  </si>
  <si>
    <r>
      <rPr>
        <b/>
        <sz val="10"/>
        <rFont val="SimSun"/>
        <charset val="134"/>
      </rPr>
      <t>其他工资福利支出</t>
    </r>
    <r>
      <rPr>
        <b/>
        <sz val="10"/>
        <rFont val="Arial"/>
        <charset val="134"/>
      </rPr>
      <t xml:space="preserve">			</t>
    </r>
    <r>
      <rPr>
        <b/>
        <sz val="10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</si>
  <si>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</si>
  <si>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</si>
  <si>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</si>
  <si>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</si>
  <si>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</si>
  <si>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</si>
  <si>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</si>
  <si>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</si>
  <si>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</si>
  <si>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</si>
  <si>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</si>
  <si>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</si>
  <si>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</si>
  <si>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</si>
  <si>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</si>
  <si>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</si>
  <si>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</si>
  <si>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</si>
  <si>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</si>
  <si>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</si>
  <si>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</si>
  <si>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</si>
  <si>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</si>
  <si>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</si>
  <si>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</si>
  <si>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</si>
  <si>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</si>
  <si>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</si>
  <si>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</si>
  <si>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</si>
  <si>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</si>
  <si>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</si>
  <si>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</si>
  <si>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</si>
  <si>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</si>
  <si>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</si>
  <si>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</si>
  <si>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</si>
  <si>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</si>
  <si>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</si>
  <si>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</si>
  <si>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</si>
  <si>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</si>
  <si>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</si>
  <si>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</si>
  <si>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</si>
  <si>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</si>
  <si>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</si>
  <si>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</si>
  <si>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</si>
  <si>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</si>
  <si>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</si>
  <si>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</si>
  <si>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</si>
  <si>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</si>
  <si>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</si>
  <si>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</si>
  <si>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</si>
  <si>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</si>
  <si>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</si>
  <si>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</si>
  <si>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</si>
  <si>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</si>
  <si>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</si>
  <si>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</si>
  <si>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</si>
  <si>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</si>
  <si>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</si>
  <si>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</si>
  <si>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</si>
  <si>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</si>
  <si>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</si>
  <si>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</si>
  <si>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</si>
  <si>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</si>
  <si>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</si>
  <si>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</si>
  <si>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</si>
  <si>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</si>
  <si>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</si>
  <si>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</si>
  <si>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</si>
  <si>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</si>
  <si>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</si>
  <si>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</si>
  <si>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</si>
  <si>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</si>
  <si>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</si>
  <si>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</si>
  <si>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</si>
  <si>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</si>
  <si>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502001</t>
  </si>
  <si>
    <t xml:space="preserve">   预安水利局2025年长河水库建设时期因公伤残民工生活困难求助资金</t>
  </si>
  <si>
    <t xml:space="preserve">   预安水利局 2025年水库、村及地质灾害点监管人员工资补贴资金</t>
  </si>
  <si>
    <t>水旱灾害防御经费</t>
  </si>
  <si>
    <t>临武县中型水闸运行管护服务项目</t>
  </si>
  <si>
    <t>水资源监管专项经费</t>
  </si>
  <si>
    <t>水利行政专项经费</t>
  </si>
  <si>
    <t>水利事业发展支出</t>
  </si>
  <si>
    <t>2025年农村供水工程县级维修养护专项资金</t>
  </si>
  <si>
    <t>“一河一策”实施方案编制项目</t>
  </si>
  <si>
    <t>临武县禁止开垦陡坡地范围划定项目</t>
  </si>
  <si>
    <t>水资源保护专项</t>
  </si>
  <si>
    <t>农村安全饮水专项</t>
  </si>
  <si>
    <t>河道保洁专项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</si>
  <si>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</si>
  <si>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</si>
  <si>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</si>
  <si>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</si>
  <si>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</si>
  <si>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</si>
  <si>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</si>
  <si>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</si>
  <si>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</si>
  <si>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</si>
  <si>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</si>
  <si>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</si>
  <si>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</si>
  <si>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</si>
  <si>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预安水利局2025年长河水库建设时期因公伤残民工生活困难求助资金</t>
  </si>
  <si>
    <t>确保伤残民工待遇能够及时落实，确保社会稳定</t>
  </si>
  <si>
    <t>成本指标</t>
  </si>
  <si>
    <t>经济成本指标</t>
  </si>
  <si>
    <t>项目总成本</t>
  </si>
  <si>
    <t>15</t>
  </si>
  <si>
    <t>万元</t>
  </si>
  <si>
    <t>≤</t>
  </si>
  <si>
    <t>社会成本指标</t>
  </si>
  <si>
    <t>生态环境成本指标</t>
  </si>
  <si>
    <t>产出指标</t>
  </si>
  <si>
    <t>数量指标</t>
  </si>
  <si>
    <t>解决伤残民工生活困难人数</t>
  </si>
  <si>
    <t>17</t>
  </si>
  <si>
    <t>人</t>
  </si>
  <si>
    <t>≥</t>
  </si>
  <si>
    <t>质量指标</t>
  </si>
  <si>
    <t>拨付率</t>
  </si>
  <si>
    <t>100</t>
  </si>
  <si>
    <t>%</t>
  </si>
  <si>
    <t>=</t>
  </si>
  <si>
    <t>时效指标</t>
  </si>
  <si>
    <t>完成时效</t>
  </si>
  <si>
    <t>2025</t>
  </si>
  <si>
    <t>定性</t>
  </si>
  <si>
    <t xml:space="preserve">效益指标 </t>
  </si>
  <si>
    <t>经济效益指标</t>
  </si>
  <si>
    <t>社会效益指标</t>
  </si>
  <si>
    <t>确保社会稳定</t>
  </si>
  <si>
    <t>生态效益指标</t>
  </si>
  <si>
    <t>可持续影响指标</t>
  </si>
  <si>
    <t>满意度指标</t>
  </si>
  <si>
    <t>服务对象满意度指标</t>
  </si>
  <si>
    <t>满意度</t>
  </si>
  <si>
    <t>98</t>
  </si>
  <si>
    <t xml:space="preserve">  预安水利局 2025年水库、村及地质灾害点监管人员工资补贴资金</t>
  </si>
  <si>
    <t>完成2025年小型水库维修养护及管护工作</t>
  </si>
  <si>
    <t>工资补贴额度</t>
  </si>
  <si>
    <t>21</t>
  </si>
  <si>
    <t>水库管护</t>
  </si>
  <si>
    <t>71</t>
  </si>
  <si>
    <t>座</t>
  </si>
  <si>
    <t>管护质量达标率</t>
  </si>
  <si>
    <t>95</t>
  </si>
  <si>
    <t>水库管护时限</t>
  </si>
  <si>
    <t>水利风险</t>
  </si>
  <si>
    <t>50</t>
  </si>
  <si>
    <t>96</t>
  </si>
  <si>
    <t xml:space="preserve">  水旱灾害防御经费</t>
  </si>
  <si>
    <t>贯彻执行上级部门防汛抗旱规定和调度命令，制定防汛和抗旱方案，负责指挥系统和水旱灾监测预警系统建设与管理</t>
  </si>
  <si>
    <t>成本控制数</t>
  </si>
  <si>
    <t>开展水旱灾害防御技术培训、宣传演练等工作</t>
  </si>
  <si>
    <t>次</t>
  </si>
  <si>
    <t>防汛抗旱工作完成质量合格率</t>
  </si>
  <si>
    <t>一年</t>
  </si>
  <si>
    <t>1</t>
  </si>
  <si>
    <t>年</t>
  </si>
  <si>
    <t xml:space="preserve">  临武县中型水闸运行管护服务项目</t>
  </si>
  <si>
    <t>武水河城区观潮阁、官山钢坝、东塔闸坝、城东闸坝智能改造及维修养护完成后，能够确保闸坝设备正常运转，形成城市景观，提高县城区的防洪能力</t>
  </si>
  <si>
    <t>闸坝智能改造及维修养护</t>
  </si>
  <si>
    <t>闸坝维护时限</t>
  </si>
  <si>
    <t>保护人口数量</t>
  </si>
  <si>
    <t>万人</t>
  </si>
  <si>
    <t xml:space="preserve"> 水资源监管专项经费</t>
  </si>
  <si>
    <t>为行政执法专项延续工作经费，进一步加强水政执法队伍建设，夯实执法基础工作：加大水法律水规宣传力度；建立日常与专项相结合的巡查制度，全方位无死角的监管到位</t>
  </si>
  <si>
    <t>检查监管区域全县覆盖率</t>
  </si>
  <si>
    <t>水事违法查处率</t>
  </si>
  <si>
    <t>项目实施期限</t>
  </si>
  <si>
    <t>水资源管理、水土保持监管、水行政执法业务运行</t>
  </si>
  <si>
    <t>长期</t>
  </si>
  <si>
    <t xml:space="preserve">  水利行政专项经费</t>
  </si>
  <si>
    <t>做好当年度各行政审批项目的技术把关、政策把关，保证各审批项目符合相关技术规范要求</t>
  </si>
  <si>
    <t>完成水利行政审批工作</t>
  </si>
  <si>
    <t>个</t>
  </si>
  <si>
    <t>水行政审批审查、批复合规率</t>
  </si>
  <si>
    <t>水利行政审批工作处理效率</t>
  </si>
  <si>
    <t>提高</t>
  </si>
  <si>
    <t xml:space="preserve">  “一河一策”实施方案编制项目</t>
  </si>
  <si>
    <t>“一河一策”实施方案的编制能够反映上一实施周期主要成效、分析河流现状与存在问题、提出管理保护目标、管理保护任务、管理保护措施、实施计划、保障措施等，以保护水资源、防治水污染、改善水环境、修复水生态为主要任务，因地制宜、精准施策，持续推进河湖保护和治理，维护河流健康生命，早日实现“水清、河畅、岸绿、景美”的河湖目标，为沿线区域的可持续发展筑牢水安全生态屏障。</t>
  </si>
  <si>
    <t>已支付100万</t>
  </si>
  <si>
    <t>县本级河流数量</t>
  </si>
  <si>
    <t>条</t>
  </si>
  <si>
    <t>乡镇打捆河流数量</t>
  </si>
  <si>
    <t>质量达标率</t>
  </si>
  <si>
    <t>优化河湖周边居民生活环境</t>
  </si>
  <si>
    <t>优化</t>
  </si>
  <si>
    <t xml:space="preserve"> 临武县禁止开垦陡坡地范围划定项目</t>
  </si>
  <si>
    <r>
      <rPr>
        <sz val="10"/>
        <rFont val="SimSun"/>
        <charset val="134"/>
      </rPr>
      <t xml:space="preserve">落 实 国 </t>
    </r>
    <r>
      <rPr>
        <sz val="10"/>
        <rFont val="宋体"/>
        <charset val="134"/>
      </rPr>
      <t>⼟</t>
    </r>
    <r>
      <rPr>
        <sz val="10"/>
        <rFont val="SimSun"/>
        <charset val="134"/>
      </rPr>
      <t xml:space="preserve"> 空 间 规划 和 </t>
    </r>
    <r>
      <rPr>
        <sz val="10"/>
        <rFont val="宋体"/>
        <charset val="134"/>
      </rPr>
      <t>⽤</t>
    </r>
    <r>
      <rPr>
        <sz val="10"/>
        <rFont val="SimSun"/>
        <charset val="134"/>
      </rPr>
      <t xml:space="preserve"> 途 管 制 要 求 ， 全 </t>
    </r>
    <r>
      <rPr>
        <sz val="10"/>
        <rFont val="宋体"/>
        <charset val="134"/>
      </rPr>
      <t>⾯</t>
    </r>
    <r>
      <rPr>
        <sz val="10"/>
        <rFont val="SimSun"/>
        <charset val="134"/>
      </rPr>
      <t xml:space="preserve"> 提 升 </t>
    </r>
    <r>
      <rPr>
        <sz val="10"/>
        <rFont val="宋体"/>
        <charset val="134"/>
      </rPr>
      <t>⽔</t>
    </r>
    <r>
      <rPr>
        <sz val="10"/>
        <rFont val="SimSun"/>
        <charset val="134"/>
      </rPr>
      <t xml:space="preserve"> </t>
    </r>
    <r>
      <rPr>
        <sz val="10"/>
        <rFont val="宋体"/>
        <charset val="134"/>
      </rPr>
      <t>⼟</t>
    </r>
    <r>
      <rPr>
        <sz val="10"/>
        <rFont val="SimSun"/>
        <charset val="134"/>
      </rPr>
      <t xml:space="preserve"> 保 持 功 能 ， 分 类 分 区 精 准 管 控 </t>
    </r>
  </si>
  <si>
    <t>完成全县陡坡地图斑划定</t>
  </si>
  <si>
    <t>完成</t>
  </si>
  <si>
    <t>通过省厅复核，完成县级公告率</t>
  </si>
  <si>
    <t>功能</t>
  </si>
  <si>
    <t>提升</t>
  </si>
  <si>
    <t xml:space="preserve"> 农村安全饮水专项</t>
  </si>
  <si>
    <t>全面落实乡村振兴战略，推进有条件的地区开展城乡供水一体化，实施规模化供水工程建设和小型工程标准化改造。</t>
  </si>
  <si>
    <t>工程项目的子项目得少于该数值</t>
  </si>
  <si>
    <t>处</t>
  </si>
  <si>
    <t>工程验收合格率</t>
  </si>
  <si>
    <t>水厂改造及新建单村供水工程可增加的供水能力</t>
  </si>
  <si>
    <t>万立方米</t>
  </si>
  <si>
    <t>新增农村供水人口</t>
  </si>
  <si>
    <t>已建工程是否良性运行</t>
  </si>
  <si>
    <t>是/否</t>
  </si>
  <si>
    <t>是</t>
  </si>
  <si>
    <t xml:space="preserve"> 河道保洁</t>
  </si>
  <si>
    <t xml:space="preserve"> 开展全县59条大小河流及中型水库的保洁工作，建立健全、规范河道保洁长效管理机制和监督检查机制，按照河面无漂浮物、河中无障碍物、河岸无垃圾的“三无”标准，实现“河畅水清岸绿景美人和”的治水目标</t>
  </si>
  <si>
    <t>乡镇河道保洁经费（含长河、万水洞水库）</t>
  </si>
  <si>
    <t>确保河道畅通</t>
  </si>
  <si>
    <t>畅通</t>
  </si>
  <si>
    <t>有效改善河湖水生态环境</t>
  </si>
  <si>
    <t>改善</t>
  </si>
  <si>
    <t xml:space="preserve">  水利发展专项资金</t>
  </si>
  <si>
    <t>项目成本</t>
  </si>
  <si>
    <t>反映项目成本</t>
  </si>
  <si>
    <t>偏离目标40%不得分；偏离30%得5分；偏离20%得10分；偏离10%得15分</t>
  </si>
  <si>
    <t>/</t>
  </si>
  <si>
    <t>组织编制水利规划编制工作及重大水利工程前期研究</t>
  </si>
  <si>
    <t>3</t>
  </si>
  <si>
    <t>反映组织编制水利规划编制工作及重大水利工程前期研究</t>
  </si>
  <si>
    <t>完成率小于60%不得分，大于等于60%，得分=（完成比率-60%）/（1-60%）*指标分值</t>
  </si>
  <si>
    <t>工程施工设计标准、工程施工管理</t>
  </si>
  <si>
    <t>是否符合规范</t>
  </si>
  <si>
    <t>工程进度完成时效</t>
  </si>
  <si>
    <t>反映水利工程进度完成</t>
  </si>
  <si>
    <t>2024年12月底完成得满分，每延后1个月扣5分，扣完为止</t>
  </si>
  <si>
    <t>定量</t>
  </si>
  <si>
    <t>有效促进水利工程设施发挥效益（%）</t>
  </si>
  <si>
    <t>90</t>
  </si>
  <si>
    <t>有效促进水利工程设施发挥效益</t>
  </si>
  <si>
    <t>保障水利工程设施完整及安全运行（%）</t>
  </si>
  <si>
    <t>反映水利工程设施完整及安全运行</t>
  </si>
  <si>
    <t>改善农村灌排条件和区域环境（%）</t>
  </si>
  <si>
    <t>反映农村灌排条件和区域环境</t>
  </si>
  <si>
    <t>有效改善当地居住环境（%）</t>
  </si>
  <si>
    <t>反映当地居住环境</t>
  </si>
  <si>
    <t>服务对象满意度</t>
  </si>
  <si>
    <t>社会调查满意度95%以上的计10分，90%-95%的计8分；85%-90%的计6分；80%-85%的计4分；75%-80%的计2分；70%-75%的计1分，70%以下的不计分</t>
  </si>
  <si>
    <t xml:space="preserve"> 2025年农村供水工程县级维修养护专项资金</t>
  </si>
  <si>
    <t xml:space="preserve"> 保证已建农村供水工程持续良性运行</t>
  </si>
  <si>
    <t>农村饮水工程维修养护数量</t>
  </si>
  <si>
    <t>农村饮水工程维修养护覆盖服务人口</t>
  </si>
  <si>
    <t xml:space="preserve"> 水资源保护专项</t>
  </si>
  <si>
    <t xml:space="preserve"> 通过实施保护区内垃圾处理、污水处理，农业面源污染处理、放养鱼种、净化水体、设备设施运行管护、日常巡查、广泛宣传及日常管理等工作，确保饮用水安全。</t>
  </si>
  <si>
    <t>村级垃圾收集转运</t>
  </si>
  <si>
    <t>污水设施管护</t>
  </si>
  <si>
    <t>人工湿地11座</t>
  </si>
  <si>
    <t>15个村级氧化塘</t>
  </si>
  <si>
    <t>工程验收水质合格率</t>
  </si>
  <si>
    <t>水质达标</t>
  </si>
  <si>
    <t>地表二类水</t>
  </si>
  <si>
    <t>保护区生态环境</t>
  </si>
  <si>
    <t>持续提升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</si>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</sst>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0"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sz val="10"/>
      <name val="SimSun"/>
      <charset val="134"/>
    </font>
    <font>
      <b/>
      <sz val="10"/>
      <name val="SimSun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sz val="11"/>
      <name val="SimSun"/>
      <charset val="134"/>
    </font>
    <font>
      <b/>
      <sz val="11"/>
      <name val="SimSun"/>
      <charset val="134"/>
    </font>
    <font>
      <b/>
      <sz val="19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DFF"/>
        <bgColor rgb="FFF8FD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7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10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9" fontId="2" fillId="0" borderId="1" xfId="0" applyNumberFormat="1" applyFont="1" applyBorder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 wrapText="1"/>
    </xf>
    <xf numFmtId="4" fontId="2" fillId="0" borderId="8" xfId="0" applyNumberFormat="1" applyFont="1" applyFill="1" applyBorder="1" applyAlignment="1">
      <alignment vertical="center" wrapText="1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3" fillId="2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9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99" t="s">
        <v>0</v>
      </c>
      <c r="B1" s="99"/>
      <c r="C1" s="99"/>
      <c r="D1" s="99"/>
      <c r="E1" s="99"/>
      <c r="F1" s="99"/>
      <c r="G1" s="99"/>
      <c r="H1" s="99"/>
      <c r="I1" s="99"/>
    </row>
    <row r="2" ht="20.35" customHeight="1" spans="1:9">
      <c r="A2" s="42"/>
      <c r="B2" s="42"/>
      <c r="C2" s="42"/>
      <c r="D2" s="42"/>
      <c r="E2" s="42"/>
      <c r="F2" s="42"/>
      <c r="G2" s="42"/>
      <c r="H2" s="42"/>
      <c r="I2" s="42"/>
    </row>
    <row r="3" ht="18.8" customHeight="1" spans="1:9">
      <c r="A3" s="42"/>
      <c r="B3" s="42"/>
      <c r="C3" s="42"/>
      <c r="D3" s="42"/>
      <c r="E3" s="42"/>
      <c r="F3" s="42"/>
      <c r="G3" s="42"/>
      <c r="H3" s="42"/>
      <c r="I3" s="42"/>
    </row>
    <row r="4" ht="34.65" customHeight="1" spans="1:9">
      <c r="A4" s="100"/>
      <c r="B4" s="101"/>
      <c r="C4" s="39"/>
      <c r="D4" s="100" t="s">
        <v>1</v>
      </c>
      <c r="E4" s="101" t="s">
        <v>2</v>
      </c>
      <c r="F4" s="101"/>
      <c r="G4" s="101"/>
      <c r="H4" s="101"/>
      <c r="I4" s="39"/>
    </row>
    <row r="5" ht="47.45" customHeight="1" spans="1:9">
      <c r="A5" s="100"/>
      <c r="B5" s="101"/>
      <c r="C5" s="39"/>
      <c r="D5" s="100" t="s">
        <v>3</v>
      </c>
      <c r="E5" s="101" t="s">
        <v>4</v>
      </c>
      <c r="F5" s="101"/>
      <c r="G5" s="101"/>
      <c r="H5" s="101"/>
      <c r="I5" s="39"/>
    </row>
    <row r="6" ht="14.3" customHeight="1"/>
    <row r="7" ht="14.3" customHeight="1"/>
    <row r="8" ht="14.3" customHeight="1" spans="1:9">
      <c r="D8" s="39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7"/>
  <sheetViews>
    <sheetView workbookViewId="0">
      <pane ySplit="5" topLeftCell="A22" activePane="bottomLeft" state="frozen"/>
      <selection/>
      <selection pane="bottomLeft" activeCell="C9" sqref="C9:C13"/>
    </sheetView>
  </sheetViews>
  <sheetFormatPr defaultColWidth="9" defaultRowHeight="12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9" style="1"/>
  </cols>
  <sheetData>
    <row r="1" ht="16.55" customHeight="1" spans="1:5">
      <c r="A1" s="2"/>
      <c r="B1" s="2"/>
      <c r="C1" s="2"/>
      <c r="D1" s="2"/>
      <c r="E1" s="21" t="s">
        <v>330</v>
      </c>
    </row>
    <row r="2" ht="35.4" customHeight="1" spans="1:5">
      <c r="A2" s="3" t="s">
        <v>14</v>
      </c>
      <c r="B2" s="3"/>
      <c r="C2" s="3"/>
      <c r="D2" s="3"/>
      <c r="E2" s="3"/>
    </row>
    <row r="3" ht="18.05" customHeight="1" spans="1:5">
      <c r="A3" s="4" t="s">
        <v>31</v>
      </c>
      <c r="B3" s="4"/>
      <c r="C3" s="4"/>
      <c r="D3" s="4"/>
      <c r="E3" s="5" t="s">
        <v>331</v>
      </c>
    </row>
    <row r="4" ht="33.9" customHeight="1" spans="1:5">
      <c r="A4" s="6" t="s">
        <v>332</v>
      </c>
      <c r="B4" s="6"/>
      <c r="C4" s="6" t="s">
        <v>333</v>
      </c>
      <c r="D4" s="6"/>
      <c r="E4" s="6"/>
    </row>
    <row r="5" ht="19.9" customHeight="1" spans="1:5">
      <c r="A5" s="6" t="s">
        <v>334</v>
      </c>
      <c r="B5" s="6" t="s">
        <v>161</v>
      </c>
      <c r="C5" s="6" t="s">
        <v>136</v>
      </c>
      <c r="D5" s="6" t="s">
        <v>289</v>
      </c>
      <c r="E5" s="6" t="s">
        <v>290</v>
      </c>
    </row>
    <row r="6" ht="23.1" customHeight="1" spans="1:5">
      <c r="A6" s="22" t="s">
        <v>335</v>
      </c>
      <c r="B6" s="22" t="s">
        <v>247</v>
      </c>
      <c r="C6" s="60">
        <v>23.56</v>
      </c>
      <c r="D6" s="60">
        <v>23.56</v>
      </c>
      <c r="E6" s="60"/>
    </row>
    <row r="7" ht="23.1" customHeight="1" spans="1:5">
      <c r="A7" s="31" t="s">
        <v>336</v>
      </c>
      <c r="B7" s="31" t="s">
        <v>337</v>
      </c>
      <c r="C7" s="61">
        <v>23.56</v>
      </c>
      <c r="D7" s="61">
        <v>23.56</v>
      </c>
      <c r="E7" s="61"/>
    </row>
    <row r="8" ht="23.1" customHeight="1" spans="1:5">
      <c r="A8" s="22" t="s">
        <v>338</v>
      </c>
      <c r="B8" s="22" t="s">
        <v>267</v>
      </c>
      <c r="C8" s="60">
        <f>SUM(C9:C19)</f>
        <v>543.35</v>
      </c>
      <c r="D8" s="60">
        <f>SUM(D9:D19)</f>
        <v>543.35</v>
      </c>
      <c r="E8" s="60"/>
    </row>
    <row r="9" ht="23.1" customHeight="1" spans="1:5">
      <c r="A9" s="62" t="s">
        <v>339</v>
      </c>
      <c r="B9" s="62" t="s">
        <v>340</v>
      </c>
      <c r="C9" s="63">
        <f t="shared" ref="C9:C19" si="0">D9</f>
        <v>204.11</v>
      </c>
      <c r="D9" s="63">
        <f>29.81+56.15+66.29+47.71+2.2+1.95</f>
        <v>204.11</v>
      </c>
      <c r="E9" s="61"/>
    </row>
    <row r="10" ht="23.1" customHeight="1" spans="1:5">
      <c r="A10" s="62" t="s">
        <v>341</v>
      </c>
      <c r="B10" s="62" t="s">
        <v>342</v>
      </c>
      <c r="C10" s="63">
        <f t="shared" si="0"/>
        <v>36.76</v>
      </c>
      <c r="D10" s="63">
        <f>36.43+0.07+0.22+0.04</f>
        <v>36.76</v>
      </c>
      <c r="E10" s="61"/>
    </row>
    <row r="11" ht="23.1" customHeight="1" spans="1:5">
      <c r="A11" s="62" t="s">
        <v>343</v>
      </c>
      <c r="B11" s="62" t="s">
        <v>344</v>
      </c>
      <c r="C11" s="63">
        <f t="shared" si="0"/>
        <v>17.01</v>
      </c>
      <c r="D11" s="63">
        <f>16.66+0.35</f>
        <v>17.01</v>
      </c>
      <c r="E11" s="61"/>
    </row>
    <row r="12" ht="23.1" customHeight="1" spans="1:5">
      <c r="A12" s="64">
        <v>30106</v>
      </c>
      <c r="B12" s="64" t="s">
        <v>345</v>
      </c>
      <c r="C12" s="63">
        <f t="shared" si="0"/>
        <v>14.4</v>
      </c>
      <c r="D12" s="63">
        <f>14.04+0.36</f>
        <v>14.4</v>
      </c>
      <c r="E12" s="61"/>
    </row>
    <row r="13" ht="23.1" customHeight="1" spans="1:5">
      <c r="A13" s="62" t="s">
        <v>346</v>
      </c>
      <c r="B13" s="62" t="s">
        <v>347</v>
      </c>
      <c r="C13" s="63">
        <f t="shared" si="0"/>
        <v>55.58</v>
      </c>
      <c r="D13" s="63">
        <f>35.89+17.71+1.34+0.64</f>
        <v>55.58</v>
      </c>
      <c r="E13" s="61"/>
    </row>
    <row r="14" ht="23.1" customHeight="1" spans="1:5">
      <c r="A14" s="62" t="s">
        <v>348</v>
      </c>
      <c r="B14" s="62" t="s">
        <v>349</v>
      </c>
      <c r="C14" s="63">
        <f t="shared" si="0"/>
        <v>50.15</v>
      </c>
      <c r="D14" s="63">
        <f>49.11+1.04</f>
        <v>50.15</v>
      </c>
      <c r="E14" s="61"/>
    </row>
    <row r="15" ht="23.1" customHeight="1" spans="1:5">
      <c r="A15" s="62" t="s">
        <v>350</v>
      </c>
      <c r="B15" s="62" t="s">
        <v>351</v>
      </c>
      <c r="C15" s="63">
        <f t="shared" si="0"/>
        <v>0.52</v>
      </c>
      <c r="D15" s="63">
        <v>0.52</v>
      </c>
      <c r="E15" s="61"/>
    </row>
    <row r="16" ht="23.1" customHeight="1" spans="1:5">
      <c r="A16" s="62" t="s">
        <v>352</v>
      </c>
      <c r="B16" s="62" t="s">
        <v>353</v>
      </c>
      <c r="C16" s="63">
        <f t="shared" si="0"/>
        <v>26.64</v>
      </c>
      <c r="D16" s="63">
        <f>26.09+0.55</f>
        <v>26.64</v>
      </c>
      <c r="E16" s="61"/>
    </row>
    <row r="17" ht="23.1" customHeight="1" spans="1:5">
      <c r="A17" s="62" t="s">
        <v>354</v>
      </c>
      <c r="B17" s="62" t="s">
        <v>355</v>
      </c>
      <c r="C17" s="63">
        <f t="shared" si="0"/>
        <v>5.02</v>
      </c>
      <c r="D17" s="63">
        <f>2.76+2.15+0.06+0.05</f>
        <v>5.02</v>
      </c>
      <c r="E17" s="61"/>
    </row>
    <row r="18" ht="23.1" customHeight="1" spans="1:5">
      <c r="A18" s="62" t="s">
        <v>356</v>
      </c>
      <c r="B18" s="62" t="s">
        <v>357</v>
      </c>
      <c r="C18" s="63">
        <f t="shared" si="0"/>
        <v>44.81</v>
      </c>
      <c r="D18" s="63">
        <f>43.85+0.96</f>
        <v>44.81</v>
      </c>
      <c r="E18" s="61"/>
    </row>
    <row r="19" ht="23.1" customHeight="1" spans="1:5">
      <c r="A19" s="62" t="s">
        <v>358</v>
      </c>
      <c r="B19" s="62" t="s">
        <v>359</v>
      </c>
      <c r="C19" s="63">
        <f t="shared" si="0"/>
        <v>88.35</v>
      </c>
      <c r="D19" s="63">
        <f>86.42+1.93</f>
        <v>88.35</v>
      </c>
      <c r="E19" s="61"/>
    </row>
    <row r="20" ht="23.1" customHeight="1" spans="1:5">
      <c r="A20" s="22" t="s">
        <v>360</v>
      </c>
      <c r="B20" s="22" t="s">
        <v>361</v>
      </c>
      <c r="C20" s="60">
        <f>SUM(C21:C33)</f>
        <v>111.2</v>
      </c>
      <c r="D20" s="60"/>
      <c r="E20" s="60">
        <f>SUM(E21:E33)</f>
        <v>111.2</v>
      </c>
    </row>
    <row r="21" ht="23.1" customHeight="1" spans="1:5">
      <c r="A21" s="62" t="s">
        <v>362</v>
      </c>
      <c r="B21" s="62" t="s">
        <v>363</v>
      </c>
      <c r="C21" s="63">
        <f t="shared" ref="C21:C35" si="1">D21+E21</f>
        <v>11.65</v>
      </c>
      <c r="D21" s="63"/>
      <c r="E21" s="63">
        <f>11+0.65</f>
        <v>11.65</v>
      </c>
    </row>
    <row r="22" ht="23.1" customHeight="1" spans="1:5">
      <c r="A22" s="62" t="s">
        <v>364</v>
      </c>
      <c r="B22" s="62" t="s">
        <v>365</v>
      </c>
      <c r="C22" s="63">
        <f t="shared" si="1"/>
        <v>2.5</v>
      </c>
      <c r="D22" s="63"/>
      <c r="E22" s="63">
        <f>2+0.5</f>
        <v>2.5</v>
      </c>
    </row>
    <row r="23" ht="23.1" customHeight="1" spans="1:5">
      <c r="A23" s="62" t="s">
        <v>366</v>
      </c>
      <c r="B23" s="62" t="s">
        <v>367</v>
      </c>
      <c r="C23" s="63">
        <f t="shared" si="1"/>
        <v>1.5</v>
      </c>
      <c r="D23" s="63"/>
      <c r="E23" s="63">
        <v>1.5</v>
      </c>
    </row>
    <row r="24" ht="23.1" customHeight="1" spans="1:5">
      <c r="A24" s="62" t="s">
        <v>368</v>
      </c>
      <c r="B24" s="62" t="s">
        <v>369</v>
      </c>
      <c r="C24" s="63">
        <f t="shared" si="1"/>
        <v>3.93</v>
      </c>
      <c r="D24" s="63"/>
      <c r="E24" s="63">
        <v>3.93</v>
      </c>
    </row>
    <row r="25" ht="23.1" customHeight="1" spans="1:5">
      <c r="A25" s="62" t="s">
        <v>370</v>
      </c>
      <c r="B25" s="62" t="s">
        <v>371</v>
      </c>
      <c r="C25" s="63">
        <f t="shared" si="1"/>
        <v>1.4</v>
      </c>
      <c r="D25" s="63"/>
      <c r="E25" s="63">
        <v>1.4</v>
      </c>
    </row>
    <row r="26" ht="23.1" customHeight="1" spans="1:5">
      <c r="A26" s="62" t="s">
        <v>372</v>
      </c>
      <c r="B26" s="62" t="s">
        <v>373</v>
      </c>
      <c r="C26" s="63">
        <f t="shared" si="1"/>
        <v>3.2</v>
      </c>
      <c r="D26" s="63"/>
      <c r="E26" s="63">
        <v>3.2</v>
      </c>
    </row>
    <row r="27" ht="23.1" customHeight="1" spans="1:5">
      <c r="A27" s="62" t="s">
        <v>374</v>
      </c>
      <c r="B27" s="62" t="s">
        <v>375</v>
      </c>
      <c r="C27" s="63">
        <f t="shared" si="1"/>
        <v>5.13</v>
      </c>
      <c r="D27" s="63"/>
      <c r="E27" s="63">
        <v>5.13</v>
      </c>
    </row>
    <row r="28" ht="23.1" customHeight="1" spans="1:5">
      <c r="A28" s="62" t="s">
        <v>376</v>
      </c>
      <c r="B28" s="62" t="s">
        <v>377</v>
      </c>
      <c r="C28" s="63">
        <f t="shared" si="1"/>
        <v>0.32</v>
      </c>
      <c r="D28" s="63"/>
      <c r="E28" s="63">
        <v>0.32</v>
      </c>
    </row>
    <row r="29" ht="23.1" customHeight="1" spans="1:5">
      <c r="A29" s="62">
        <v>30226</v>
      </c>
      <c r="B29" s="62" t="s">
        <v>378</v>
      </c>
      <c r="C29" s="63">
        <f t="shared" si="1"/>
        <v>17.7</v>
      </c>
      <c r="D29" s="63"/>
      <c r="E29" s="63">
        <v>17.7</v>
      </c>
    </row>
    <row r="30" ht="23.1" customHeight="1" spans="1:5">
      <c r="A30" s="62" t="s">
        <v>379</v>
      </c>
      <c r="B30" s="62" t="s">
        <v>380</v>
      </c>
      <c r="C30" s="63">
        <f t="shared" si="1"/>
        <v>25.67</v>
      </c>
      <c r="D30" s="63"/>
      <c r="E30" s="63">
        <v>25.67</v>
      </c>
    </row>
    <row r="31" ht="23.1" customHeight="1" spans="1:5">
      <c r="A31" s="62" t="s">
        <v>381</v>
      </c>
      <c r="B31" s="62" t="s">
        <v>382</v>
      </c>
      <c r="C31" s="63">
        <f t="shared" si="1"/>
        <v>3.8</v>
      </c>
      <c r="D31" s="63"/>
      <c r="E31" s="63">
        <v>3.8</v>
      </c>
    </row>
    <row r="32" ht="23.1" customHeight="1" spans="1:5">
      <c r="A32" s="62" t="s">
        <v>383</v>
      </c>
      <c r="B32" s="62" t="s">
        <v>384</v>
      </c>
      <c r="C32" s="63">
        <f t="shared" si="1"/>
        <v>28.66</v>
      </c>
      <c r="D32" s="63"/>
      <c r="E32" s="63">
        <v>28.66</v>
      </c>
    </row>
    <row r="33" ht="23.1" customHeight="1" spans="1:5">
      <c r="A33" s="62" t="s">
        <v>385</v>
      </c>
      <c r="B33" s="62" t="s">
        <v>386</v>
      </c>
      <c r="C33" s="63">
        <f t="shared" si="1"/>
        <v>5.74</v>
      </c>
      <c r="D33" s="63"/>
      <c r="E33" s="63">
        <f>1.31+4.03+0.4</f>
        <v>5.74</v>
      </c>
    </row>
    <row r="34" ht="23.1" customHeight="1" spans="1:5">
      <c r="A34" s="31"/>
      <c r="B34" s="31"/>
      <c r="C34" s="61"/>
      <c r="D34" s="61"/>
      <c r="E34" s="61"/>
    </row>
    <row r="35" ht="23.1" customHeight="1" spans="1:5">
      <c r="A35" s="31"/>
      <c r="B35" s="31"/>
      <c r="C35" s="61"/>
      <c r="D35" s="61"/>
      <c r="E35" s="61"/>
    </row>
    <row r="36" ht="19.9" customHeight="1" spans="1:5">
      <c r="A36" s="6" t="s">
        <v>136</v>
      </c>
      <c r="B36" s="6"/>
      <c r="C36" s="60">
        <f>C6+C8+C20</f>
        <v>678.11</v>
      </c>
      <c r="D36" s="60">
        <f>D6+D8</f>
        <v>566.91</v>
      </c>
      <c r="E36" s="60">
        <f>E20</f>
        <v>111.2</v>
      </c>
    </row>
    <row r="37" ht="14.3" customHeight="1" spans="1:5">
      <c r="A37" s="2" t="s">
        <v>329</v>
      </c>
      <c r="B37" s="2"/>
      <c r="C37" s="2"/>
      <c r="D37" s="2"/>
      <c r="E37" s="2"/>
    </row>
  </sheetData>
  <mergeCells count="6">
    <mergeCell ref="A2:E2"/>
    <mergeCell ref="A3:D3"/>
    <mergeCell ref="A4:B4"/>
    <mergeCell ref="C4:E4"/>
    <mergeCell ref="A36:B36"/>
    <mergeCell ref="A37:B37"/>
  </mergeCells>
  <pageMargins left="0.0777777777777778" right="0.0777777777777778" top="0.0777777777777778" bottom="0.0777777777777778" header="0" footer="0"/>
  <pageSetup paperSize="9" scale="96" fitToWidth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F9" sqref="F9:F15"/>
    </sheetView>
  </sheetViews>
  <sheetFormatPr defaultColWidth="9" defaultRowHeight="12"/>
  <cols>
    <col min="1" max="1" width="4.34166666666667" style="1" customWidth="1"/>
    <col min="2" max="2" width="4.75" style="1" customWidth="1"/>
    <col min="3" max="3" width="5.425" style="1" customWidth="1"/>
    <col min="4" max="4" width="9.63333333333333" style="1" customWidth="1"/>
    <col min="5" max="5" width="21.3083333333333" style="1" customWidth="1"/>
    <col min="6" max="6" width="13.4333333333333" style="1" customWidth="1"/>
    <col min="7" max="7" width="12.4833333333333" style="1" customWidth="1"/>
    <col min="8" max="9" width="10.2583333333333" style="1" customWidth="1"/>
    <col min="10" max="10" width="9.09166666666667" style="1" customWidth="1"/>
    <col min="11" max="11" width="10.2583333333333" style="1" customWidth="1"/>
    <col min="12" max="12" width="12.4833333333333" style="1" customWidth="1"/>
    <col min="13" max="13" width="9.63333333333333" style="1" customWidth="1"/>
    <col min="14" max="14" width="9.90833333333333" style="1" customWidth="1"/>
    <col min="15" max="15" width="9.76666666666667" style="1" customWidth="1"/>
    <col min="16" max="16384" width="9" style="1"/>
  </cols>
  <sheetData>
    <row r="1" ht="14.3" customHeight="1" spans="1:14">
      <c r="A1" s="2"/>
      <c r="M1" s="21" t="s">
        <v>387</v>
      </c>
      <c r="N1" s="21"/>
    </row>
    <row r="2" ht="39.15" customHeight="1" spans="1:14">
      <c r="A2" s="3" t="s">
        <v>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8.05" customHeight="1" spans="1:14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 t="s">
        <v>32</v>
      </c>
      <c r="N3" s="5"/>
    </row>
    <row r="4" ht="36.9" customHeight="1" spans="1:14">
      <c r="A4" s="6" t="s">
        <v>159</v>
      </c>
      <c r="B4" s="6"/>
      <c r="C4" s="6"/>
      <c r="D4" s="6" t="s">
        <v>236</v>
      </c>
      <c r="E4" s="6" t="s">
        <v>237</v>
      </c>
      <c r="F4" s="6" t="s">
        <v>266</v>
      </c>
      <c r="G4" s="6" t="s">
        <v>239</v>
      </c>
      <c r="H4" s="6"/>
      <c r="I4" s="6"/>
      <c r="J4" s="6"/>
      <c r="K4" s="6"/>
      <c r="L4" s="6" t="s">
        <v>243</v>
      </c>
      <c r="M4" s="6"/>
      <c r="N4" s="6"/>
    </row>
    <row r="5" ht="34.65" customHeight="1" spans="1:14">
      <c r="A5" s="6" t="s">
        <v>167</v>
      </c>
      <c r="B5" s="6" t="s">
        <v>168</v>
      </c>
      <c r="C5" s="6" t="s">
        <v>169</v>
      </c>
      <c r="D5" s="6"/>
      <c r="E5" s="6"/>
      <c r="F5" s="6"/>
      <c r="G5" s="6" t="s">
        <v>136</v>
      </c>
      <c r="H5" s="6" t="s">
        <v>388</v>
      </c>
      <c r="I5" s="6" t="s">
        <v>389</v>
      </c>
      <c r="J5" s="6" t="s">
        <v>390</v>
      </c>
      <c r="K5" s="6" t="s">
        <v>391</v>
      </c>
      <c r="L5" s="6" t="s">
        <v>136</v>
      </c>
      <c r="M5" s="6" t="s">
        <v>267</v>
      </c>
      <c r="N5" s="6" t="s">
        <v>392</v>
      </c>
    </row>
    <row r="6" ht="19.9" customHeight="1" spans="1:14">
      <c r="A6" s="7"/>
      <c r="B6" s="7"/>
      <c r="C6" s="7"/>
      <c r="D6" s="7"/>
      <c r="E6" s="7" t="s">
        <v>136</v>
      </c>
      <c r="F6" s="58">
        <f>F7</f>
        <v>543.35</v>
      </c>
      <c r="G6" s="58">
        <f>G7</f>
        <v>543.35</v>
      </c>
      <c r="H6" s="58">
        <f>H8</f>
        <v>327.86</v>
      </c>
      <c r="I6" s="58">
        <v>74.7</v>
      </c>
      <c r="J6" s="58">
        <v>42.61</v>
      </c>
      <c r="K6" s="58">
        <v>89.73</v>
      </c>
      <c r="L6" s="58"/>
      <c r="M6" s="58"/>
      <c r="N6" s="58"/>
    </row>
    <row r="7" ht="19.9" customHeight="1" spans="1:14">
      <c r="A7" s="7"/>
      <c r="B7" s="7"/>
      <c r="C7" s="7"/>
      <c r="D7" s="22" t="s">
        <v>154</v>
      </c>
      <c r="E7" s="22" t="s">
        <v>155</v>
      </c>
      <c r="F7" s="58">
        <f>F8</f>
        <v>543.35</v>
      </c>
      <c r="G7" s="58">
        <f>G8</f>
        <v>543.35</v>
      </c>
      <c r="H7" s="58">
        <f>H8</f>
        <v>327.86</v>
      </c>
      <c r="I7" s="58">
        <v>74.7</v>
      </c>
      <c r="J7" s="58">
        <v>42.61</v>
      </c>
      <c r="K7" s="58">
        <v>89.73</v>
      </c>
      <c r="L7" s="58"/>
      <c r="M7" s="58"/>
      <c r="N7" s="58"/>
    </row>
    <row r="8" ht="19.9" customHeight="1" spans="1:14">
      <c r="A8" s="7"/>
      <c r="B8" s="7"/>
      <c r="C8" s="7"/>
      <c r="D8" s="37" t="s">
        <v>156</v>
      </c>
      <c r="E8" s="37" t="s">
        <v>157</v>
      </c>
      <c r="F8" s="58">
        <f>SUM(F9:F15)</f>
        <v>543.35</v>
      </c>
      <c r="G8" s="58">
        <f>SUM(G9:G15)</f>
        <v>543.35</v>
      </c>
      <c r="H8" s="58">
        <f>H14</f>
        <v>327.86</v>
      </c>
      <c r="I8" s="58">
        <f>SUM(I9:I15)</f>
        <v>82.33</v>
      </c>
      <c r="J8" s="58">
        <f>SUM(J9:J15)</f>
        <v>44.81</v>
      </c>
      <c r="K8" s="58">
        <f>SUM(K9:K15)</f>
        <v>88.35</v>
      </c>
      <c r="L8" s="58"/>
      <c r="M8" s="58"/>
      <c r="N8" s="58"/>
    </row>
    <row r="9" ht="26" customHeight="1" spans="1:14">
      <c r="A9" s="59" t="s">
        <v>171</v>
      </c>
      <c r="B9" s="59" t="s">
        <v>174</v>
      </c>
      <c r="C9" s="59" t="s">
        <v>174</v>
      </c>
      <c r="D9" s="32" t="s">
        <v>253</v>
      </c>
      <c r="E9" s="11" t="s">
        <v>255</v>
      </c>
      <c r="F9" s="24">
        <v>50.15</v>
      </c>
      <c r="G9" s="24">
        <v>50.15</v>
      </c>
      <c r="H9" s="38"/>
      <c r="I9" s="38">
        <v>50.15</v>
      </c>
      <c r="J9" s="38"/>
      <c r="K9" s="38"/>
      <c r="L9" s="24"/>
      <c r="M9" s="38"/>
      <c r="N9" s="38"/>
    </row>
    <row r="10" ht="26" customHeight="1" spans="1:14">
      <c r="A10" s="59" t="s">
        <v>171</v>
      </c>
      <c r="B10" s="59" t="s">
        <v>174</v>
      </c>
      <c r="C10" s="59" t="s">
        <v>182</v>
      </c>
      <c r="D10" s="32" t="s">
        <v>253</v>
      </c>
      <c r="E10" s="11" t="s">
        <v>256</v>
      </c>
      <c r="F10" s="24">
        <v>0.52</v>
      </c>
      <c r="G10" s="24">
        <v>0.52</v>
      </c>
      <c r="H10" s="38"/>
      <c r="I10" s="38">
        <v>0.52</v>
      </c>
      <c r="J10" s="38"/>
      <c r="K10" s="38"/>
      <c r="L10" s="24"/>
      <c r="M10" s="38"/>
      <c r="N10" s="38"/>
    </row>
    <row r="11" ht="26" customHeight="1" spans="1:14">
      <c r="A11" s="59" t="s">
        <v>171</v>
      </c>
      <c r="B11" s="59" t="s">
        <v>198</v>
      </c>
      <c r="C11" s="59" t="s">
        <v>177</v>
      </c>
      <c r="D11" s="32" t="s">
        <v>253</v>
      </c>
      <c r="E11" s="11" t="s">
        <v>260</v>
      </c>
      <c r="F11" s="24">
        <v>2.2</v>
      </c>
      <c r="G11" s="24">
        <v>2.2</v>
      </c>
      <c r="H11" s="38"/>
      <c r="I11" s="38">
        <v>2.2</v>
      </c>
      <c r="J11" s="38"/>
      <c r="K11" s="38"/>
      <c r="L11" s="24"/>
      <c r="M11" s="38"/>
      <c r="N11" s="38"/>
    </row>
    <row r="12" ht="26" customHeight="1" spans="1:14">
      <c r="A12" s="59" t="s">
        <v>171</v>
      </c>
      <c r="B12" s="59" t="s">
        <v>198</v>
      </c>
      <c r="C12" s="59" t="s">
        <v>203</v>
      </c>
      <c r="D12" s="32" t="s">
        <v>253</v>
      </c>
      <c r="E12" s="11" t="s">
        <v>261</v>
      </c>
      <c r="F12" s="24">
        <v>2.82</v>
      </c>
      <c r="G12" s="24">
        <v>2.82</v>
      </c>
      <c r="H12" s="38"/>
      <c r="I12" s="38">
        <v>2.82</v>
      </c>
      <c r="J12" s="38"/>
      <c r="K12" s="38"/>
      <c r="L12" s="24"/>
      <c r="M12" s="38"/>
      <c r="N12" s="38"/>
    </row>
    <row r="13" ht="26" customHeight="1" spans="1:14">
      <c r="A13" s="59" t="s">
        <v>206</v>
      </c>
      <c r="B13" s="59" t="s">
        <v>193</v>
      </c>
      <c r="C13" s="59" t="s">
        <v>177</v>
      </c>
      <c r="D13" s="32" t="s">
        <v>253</v>
      </c>
      <c r="E13" s="11" t="s">
        <v>262</v>
      </c>
      <c r="F13" s="24">
        <v>26.64</v>
      </c>
      <c r="G13" s="24">
        <v>26.64</v>
      </c>
      <c r="H13" s="38"/>
      <c r="I13" s="38">
        <v>26.64</v>
      </c>
      <c r="J13" s="38"/>
      <c r="K13" s="38"/>
      <c r="L13" s="24"/>
      <c r="M13" s="38"/>
      <c r="N13" s="38"/>
    </row>
    <row r="14" ht="26" customHeight="1" spans="1:14">
      <c r="A14" s="59" t="s">
        <v>213</v>
      </c>
      <c r="B14" s="59" t="s">
        <v>216</v>
      </c>
      <c r="C14" s="59" t="s">
        <v>177</v>
      </c>
      <c r="D14" s="32" t="s">
        <v>253</v>
      </c>
      <c r="E14" s="11" t="s">
        <v>263</v>
      </c>
      <c r="F14" s="24">
        <v>416.21</v>
      </c>
      <c r="G14" s="24">
        <f>H14+K14</f>
        <v>416.21</v>
      </c>
      <c r="H14" s="38">
        <v>327.86</v>
      </c>
      <c r="I14" s="38"/>
      <c r="J14" s="38"/>
      <c r="K14" s="38">
        <v>88.35</v>
      </c>
      <c r="L14" s="24"/>
      <c r="M14" s="38"/>
      <c r="N14" s="38"/>
    </row>
    <row r="15" ht="26" customHeight="1" spans="1:14">
      <c r="A15" s="59" t="s">
        <v>228</v>
      </c>
      <c r="B15" s="59" t="s">
        <v>203</v>
      </c>
      <c r="C15" s="59" t="s">
        <v>177</v>
      </c>
      <c r="D15" s="32" t="s">
        <v>253</v>
      </c>
      <c r="E15" s="11" t="s">
        <v>264</v>
      </c>
      <c r="F15" s="24">
        <v>44.81</v>
      </c>
      <c r="G15" s="24">
        <v>44.81</v>
      </c>
      <c r="H15" s="38"/>
      <c r="I15" s="38"/>
      <c r="J15" s="38">
        <v>44.81</v>
      </c>
      <c r="K15" s="38"/>
      <c r="L15" s="24"/>
      <c r="M15" s="38"/>
      <c r="N15" s="38"/>
    </row>
    <row r="16" ht="14.3" customHeight="1" spans="1:14">
      <c r="A16" s="2" t="s">
        <v>329</v>
      </c>
      <c r="B16" s="2"/>
      <c r="C16" s="2"/>
      <c r="D16" s="2"/>
      <c r="E16" s="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6:E16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H11" sqref="H11"/>
    </sheetView>
  </sheetViews>
  <sheetFormatPr defaultColWidth="9" defaultRowHeight="12"/>
  <cols>
    <col min="1" max="1" width="4.20833333333333" style="1" customWidth="1"/>
    <col min="2" max="2" width="4.475" style="1" customWidth="1"/>
    <col min="3" max="3" width="4.61666666666667" style="1" customWidth="1"/>
    <col min="4" max="4" width="8" style="1" customWidth="1"/>
    <col min="5" max="5" width="20.0833333333333" style="1" customWidth="1"/>
    <col min="6" max="6" width="13.975" style="1" customWidth="1"/>
    <col min="7" max="12" width="7.69166666666667" style="1" customWidth="1"/>
    <col min="13" max="13" width="8.275" style="1" customWidth="1"/>
    <col min="14" max="22" width="7.69166666666667" style="1" customWidth="1"/>
    <col min="23" max="23" width="9.76666666666667" style="1" customWidth="1"/>
    <col min="24" max="16384" width="9" style="1"/>
  </cols>
  <sheetData>
    <row r="1" ht="14.3" customHeight="1" spans="1:22">
      <c r="A1" s="2"/>
      <c r="U1" s="21" t="s">
        <v>393</v>
      </c>
      <c r="V1" s="21"/>
    </row>
    <row r="2" ht="43.7" customHeight="1" spans="1:22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21.1" customHeight="1" spans="1:22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 t="s">
        <v>32</v>
      </c>
      <c r="V3" s="5"/>
    </row>
    <row r="4" ht="23.35" customHeight="1" spans="1:22">
      <c r="A4" s="6" t="s">
        <v>159</v>
      </c>
      <c r="B4" s="6"/>
      <c r="C4" s="6"/>
      <c r="D4" s="6" t="s">
        <v>236</v>
      </c>
      <c r="E4" s="6" t="s">
        <v>237</v>
      </c>
      <c r="F4" s="6" t="s">
        <v>266</v>
      </c>
      <c r="G4" s="6" t="s">
        <v>394</v>
      </c>
      <c r="H4" s="6"/>
      <c r="I4" s="6"/>
      <c r="J4" s="6"/>
      <c r="K4" s="6"/>
      <c r="L4" s="6" t="s">
        <v>395</v>
      </c>
      <c r="M4" s="6"/>
      <c r="N4" s="6"/>
      <c r="O4" s="6"/>
      <c r="P4" s="6"/>
      <c r="Q4" s="6"/>
      <c r="R4" s="6" t="s">
        <v>390</v>
      </c>
      <c r="S4" s="6" t="s">
        <v>396</v>
      </c>
      <c r="T4" s="6"/>
      <c r="U4" s="6"/>
      <c r="V4" s="6"/>
    </row>
    <row r="5" ht="39.15" customHeight="1" spans="1:22">
      <c r="A5" s="6" t="s">
        <v>167</v>
      </c>
      <c r="B5" s="6" t="s">
        <v>168</v>
      </c>
      <c r="C5" s="6" t="s">
        <v>169</v>
      </c>
      <c r="D5" s="6"/>
      <c r="E5" s="6"/>
      <c r="F5" s="6"/>
      <c r="G5" s="6" t="s">
        <v>136</v>
      </c>
      <c r="H5" s="6" t="s">
        <v>397</v>
      </c>
      <c r="I5" s="6" t="s">
        <v>398</v>
      </c>
      <c r="J5" s="6" t="s">
        <v>399</v>
      </c>
      <c r="K5" s="6" t="s">
        <v>400</v>
      </c>
      <c r="L5" s="6" t="s">
        <v>136</v>
      </c>
      <c r="M5" s="6" t="s">
        <v>401</v>
      </c>
      <c r="N5" s="6" t="s">
        <v>402</v>
      </c>
      <c r="O5" s="6" t="s">
        <v>403</v>
      </c>
      <c r="P5" s="6" t="s">
        <v>404</v>
      </c>
      <c r="Q5" s="6" t="s">
        <v>405</v>
      </c>
      <c r="R5" s="6"/>
      <c r="S5" s="6" t="s">
        <v>136</v>
      </c>
      <c r="T5" s="6" t="s">
        <v>406</v>
      </c>
      <c r="U5" s="6" t="s">
        <v>407</v>
      </c>
      <c r="V5" s="6" t="s">
        <v>391</v>
      </c>
    </row>
    <row r="6" ht="19.9" customHeight="1" spans="1:22">
      <c r="A6" s="7"/>
      <c r="B6" s="7"/>
      <c r="C6" s="7"/>
      <c r="D6" s="7"/>
      <c r="E6" s="7" t="s">
        <v>136</v>
      </c>
      <c r="F6" s="23">
        <v>543.35</v>
      </c>
      <c r="G6" s="23">
        <f>G8</f>
        <v>313.46</v>
      </c>
      <c r="H6" s="23">
        <f>H8</f>
        <v>204.11</v>
      </c>
      <c r="I6" s="23">
        <f>I8</f>
        <v>36.76</v>
      </c>
      <c r="J6" s="23">
        <f>J8</f>
        <v>17.01</v>
      </c>
      <c r="K6" s="23">
        <f>K8</f>
        <v>55.58</v>
      </c>
      <c r="L6" s="23">
        <v>127.14</v>
      </c>
      <c r="M6" s="23">
        <v>50.15</v>
      </c>
      <c r="N6" s="23">
        <v>0.52</v>
      </c>
      <c r="O6" s="23">
        <v>24.83</v>
      </c>
      <c r="P6" s="23"/>
      <c r="Q6" s="23">
        <v>5.02</v>
      </c>
      <c r="R6" s="23">
        <v>44.81</v>
      </c>
      <c r="S6" s="23">
        <v>102.75</v>
      </c>
      <c r="T6" s="23"/>
      <c r="U6" s="23"/>
      <c r="V6" s="23">
        <v>88.35</v>
      </c>
    </row>
    <row r="7" ht="21" customHeight="1" spans="1:22">
      <c r="A7" s="7"/>
      <c r="B7" s="7"/>
      <c r="C7" s="7"/>
      <c r="D7" s="22" t="s">
        <v>154</v>
      </c>
      <c r="E7" s="22" t="s">
        <v>155</v>
      </c>
      <c r="F7" s="23">
        <v>543.35</v>
      </c>
      <c r="G7" s="23">
        <f>G8</f>
        <v>313.46</v>
      </c>
      <c r="H7" s="23">
        <f>H8</f>
        <v>204.11</v>
      </c>
      <c r="I7" s="23">
        <f>I8</f>
        <v>36.76</v>
      </c>
      <c r="J7" s="23">
        <f>J8</f>
        <v>17.01</v>
      </c>
      <c r="K7" s="23">
        <f>K8</f>
        <v>55.58</v>
      </c>
      <c r="L7" s="23">
        <v>127.14</v>
      </c>
      <c r="M7" s="23">
        <v>50.15</v>
      </c>
      <c r="N7" s="23">
        <v>0.52</v>
      </c>
      <c r="O7" s="23">
        <v>24.83</v>
      </c>
      <c r="P7" s="23"/>
      <c r="Q7" s="23">
        <v>5.02</v>
      </c>
      <c r="R7" s="23">
        <v>44.81</v>
      </c>
      <c r="S7" s="23">
        <v>102.75</v>
      </c>
      <c r="T7" s="23"/>
      <c r="U7" s="23"/>
      <c r="V7" s="23">
        <v>88.35</v>
      </c>
    </row>
    <row r="8" ht="30" customHeight="1" spans="1:22">
      <c r="A8" s="7"/>
      <c r="B8" s="7"/>
      <c r="C8" s="7"/>
      <c r="D8" s="37" t="s">
        <v>156</v>
      </c>
      <c r="E8" s="37" t="s">
        <v>157</v>
      </c>
      <c r="F8" s="23">
        <f>G8+L8+S8</f>
        <v>543.35</v>
      </c>
      <c r="G8" s="23">
        <v>313.46</v>
      </c>
      <c r="H8" s="23">
        <v>204.11</v>
      </c>
      <c r="I8" s="23">
        <v>36.76</v>
      </c>
      <c r="J8" s="23">
        <v>17.01</v>
      </c>
      <c r="K8" s="23">
        <v>55.58</v>
      </c>
      <c r="L8" s="23">
        <f>SUM(L9:L15)</f>
        <v>127.14</v>
      </c>
      <c r="M8" s="23">
        <v>50.15</v>
      </c>
      <c r="N8" s="23">
        <v>0.52</v>
      </c>
      <c r="O8" s="23">
        <v>26.64</v>
      </c>
      <c r="P8" s="23"/>
      <c r="Q8" s="23">
        <v>5.02</v>
      </c>
      <c r="R8" s="23">
        <v>44.81</v>
      </c>
      <c r="S8" s="23">
        <v>102.75</v>
      </c>
      <c r="T8" s="23"/>
      <c r="U8" s="23"/>
      <c r="V8" s="23">
        <v>88.35</v>
      </c>
    </row>
    <row r="9" ht="27" customHeight="1" spans="1:22">
      <c r="A9" s="59" t="s">
        <v>171</v>
      </c>
      <c r="B9" s="59" t="s">
        <v>174</v>
      </c>
      <c r="C9" s="59" t="s">
        <v>174</v>
      </c>
      <c r="D9" s="32" t="s">
        <v>253</v>
      </c>
      <c r="E9" s="11" t="s">
        <v>255</v>
      </c>
      <c r="F9" s="24">
        <f>G9+L9+S9</f>
        <v>50.15</v>
      </c>
      <c r="G9" s="38"/>
      <c r="H9" s="38"/>
      <c r="I9" s="38"/>
      <c r="J9" s="38"/>
      <c r="K9" s="38"/>
      <c r="L9" s="24">
        <v>50.15</v>
      </c>
      <c r="M9" s="38">
        <v>50.15</v>
      </c>
      <c r="N9" s="38"/>
      <c r="O9" s="38"/>
      <c r="P9" s="38"/>
      <c r="Q9" s="38"/>
      <c r="R9" s="38"/>
      <c r="S9" s="24"/>
      <c r="T9" s="38"/>
      <c r="U9" s="38"/>
      <c r="V9" s="38"/>
    </row>
    <row r="10" ht="27" customHeight="1" spans="1:22">
      <c r="A10" s="59" t="s">
        <v>171</v>
      </c>
      <c r="B10" s="59" t="s">
        <v>174</v>
      </c>
      <c r="C10" s="59" t="s">
        <v>182</v>
      </c>
      <c r="D10" s="32" t="s">
        <v>253</v>
      </c>
      <c r="E10" s="11" t="s">
        <v>256</v>
      </c>
      <c r="F10" s="24">
        <f t="shared" ref="F10:F15" si="0">G10+L10+S10</f>
        <v>0.52</v>
      </c>
      <c r="G10" s="38"/>
      <c r="H10" s="38"/>
      <c r="I10" s="38"/>
      <c r="J10" s="38"/>
      <c r="K10" s="38"/>
      <c r="L10" s="24">
        <v>0.52</v>
      </c>
      <c r="M10" s="38"/>
      <c r="N10" s="38">
        <v>0.52</v>
      </c>
      <c r="O10" s="38"/>
      <c r="P10" s="38"/>
      <c r="Q10" s="38"/>
      <c r="R10" s="38"/>
      <c r="S10" s="24"/>
      <c r="T10" s="38"/>
      <c r="U10" s="38"/>
      <c r="V10" s="38"/>
    </row>
    <row r="11" ht="27" customHeight="1" spans="1:22">
      <c r="A11" s="59" t="s">
        <v>171</v>
      </c>
      <c r="B11" s="59" t="s">
        <v>198</v>
      </c>
      <c r="C11" s="59" t="s">
        <v>177</v>
      </c>
      <c r="D11" s="32" t="s">
        <v>253</v>
      </c>
      <c r="E11" s="11" t="s">
        <v>260</v>
      </c>
      <c r="F11" s="24">
        <f t="shared" si="0"/>
        <v>2.2</v>
      </c>
      <c r="G11" s="38"/>
      <c r="H11" s="38"/>
      <c r="I11" s="38"/>
      <c r="J11" s="38"/>
      <c r="K11" s="38"/>
      <c r="L11" s="24">
        <v>2.2</v>
      </c>
      <c r="M11" s="38"/>
      <c r="N11" s="38"/>
      <c r="O11" s="38"/>
      <c r="P11" s="38"/>
      <c r="Q11" s="38">
        <v>2.2</v>
      </c>
      <c r="R11" s="38"/>
      <c r="S11" s="24"/>
      <c r="T11" s="38"/>
      <c r="U11" s="38"/>
      <c r="V11" s="38"/>
    </row>
    <row r="12" ht="27" customHeight="1" spans="1:22">
      <c r="A12" s="59" t="s">
        <v>171</v>
      </c>
      <c r="B12" s="59" t="s">
        <v>198</v>
      </c>
      <c r="C12" s="59" t="s">
        <v>203</v>
      </c>
      <c r="D12" s="32" t="s">
        <v>253</v>
      </c>
      <c r="E12" s="11" t="s">
        <v>261</v>
      </c>
      <c r="F12" s="24">
        <f t="shared" si="0"/>
        <v>2.82</v>
      </c>
      <c r="G12" s="38"/>
      <c r="H12" s="38"/>
      <c r="I12" s="38"/>
      <c r="J12" s="38"/>
      <c r="K12" s="38"/>
      <c r="L12" s="24">
        <v>2.82</v>
      </c>
      <c r="M12" s="38"/>
      <c r="N12" s="38"/>
      <c r="O12" s="38"/>
      <c r="P12" s="38"/>
      <c r="Q12" s="38">
        <v>2.82</v>
      </c>
      <c r="R12" s="38"/>
      <c r="S12" s="24"/>
      <c r="T12" s="38"/>
      <c r="U12" s="38"/>
      <c r="V12" s="38"/>
    </row>
    <row r="13" ht="27" customHeight="1" spans="1:22">
      <c r="A13" s="59" t="s">
        <v>206</v>
      </c>
      <c r="B13" s="59" t="s">
        <v>193</v>
      </c>
      <c r="C13" s="59" t="s">
        <v>177</v>
      </c>
      <c r="D13" s="32" t="s">
        <v>253</v>
      </c>
      <c r="E13" s="11" t="s">
        <v>262</v>
      </c>
      <c r="F13" s="24">
        <f t="shared" si="0"/>
        <v>26.64</v>
      </c>
      <c r="G13" s="38"/>
      <c r="H13" s="38"/>
      <c r="I13" s="38"/>
      <c r="J13" s="38"/>
      <c r="K13" s="38"/>
      <c r="L13" s="24">
        <v>26.64</v>
      </c>
      <c r="M13" s="38"/>
      <c r="N13" s="38"/>
      <c r="O13" s="38">
        <v>26.64</v>
      </c>
      <c r="P13" s="38"/>
      <c r="Q13" s="38"/>
      <c r="R13" s="38"/>
      <c r="S13" s="24"/>
      <c r="T13" s="38"/>
      <c r="U13" s="38"/>
      <c r="V13" s="38"/>
    </row>
    <row r="14" ht="27" customHeight="1" spans="1:22">
      <c r="A14" s="59" t="s">
        <v>213</v>
      </c>
      <c r="B14" s="59" t="s">
        <v>216</v>
      </c>
      <c r="C14" s="59" t="s">
        <v>177</v>
      </c>
      <c r="D14" s="32" t="s">
        <v>253</v>
      </c>
      <c r="E14" s="11" t="s">
        <v>263</v>
      </c>
      <c r="F14" s="24">
        <f t="shared" si="0"/>
        <v>416.21</v>
      </c>
      <c r="G14" s="38">
        <f>SUM(H14:K14)</f>
        <v>313.46</v>
      </c>
      <c r="H14" s="38">
        <v>204.11</v>
      </c>
      <c r="I14" s="38">
        <v>36.76</v>
      </c>
      <c r="J14" s="38">
        <v>17.01</v>
      </c>
      <c r="K14" s="38">
        <v>55.58</v>
      </c>
      <c r="L14" s="24"/>
      <c r="M14" s="38"/>
      <c r="N14" s="38"/>
      <c r="O14" s="38"/>
      <c r="P14" s="38"/>
      <c r="Q14" s="38"/>
      <c r="R14" s="38"/>
      <c r="S14" s="24">
        <f>T14+V14</f>
        <v>102.75</v>
      </c>
      <c r="T14" s="38">
        <v>14.4</v>
      </c>
      <c r="U14" s="38"/>
      <c r="V14" s="38">
        <v>88.35</v>
      </c>
    </row>
    <row r="15" ht="27" customHeight="1" spans="1:22">
      <c r="A15" s="59" t="s">
        <v>228</v>
      </c>
      <c r="B15" s="59" t="s">
        <v>203</v>
      </c>
      <c r="C15" s="59" t="s">
        <v>177</v>
      </c>
      <c r="D15" s="32" t="s">
        <v>253</v>
      </c>
      <c r="E15" s="11" t="s">
        <v>264</v>
      </c>
      <c r="F15" s="24">
        <f t="shared" si="0"/>
        <v>44.81</v>
      </c>
      <c r="G15" s="38"/>
      <c r="H15" s="38"/>
      <c r="I15" s="38"/>
      <c r="J15" s="38"/>
      <c r="K15" s="38"/>
      <c r="L15" s="24">
        <v>44.81</v>
      </c>
      <c r="M15" s="38"/>
      <c r="N15" s="38"/>
      <c r="O15" s="38"/>
      <c r="P15" s="38"/>
      <c r="Q15" s="38"/>
      <c r="R15" s="38">
        <v>44.81</v>
      </c>
      <c r="S15" s="24"/>
      <c r="T15" s="38"/>
      <c r="U15" s="38"/>
      <c r="V15" s="38"/>
    </row>
    <row r="16" ht="14.3" customHeight="1" spans="1:22">
      <c r="A16" s="2" t="s">
        <v>329</v>
      </c>
      <c r="B16" s="2"/>
      <c r="C16" s="2"/>
      <c r="D16" s="2"/>
      <c r="E16" s="2"/>
      <c r="F16" s="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6:E16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F10" sqref="F10"/>
    </sheetView>
  </sheetViews>
  <sheetFormatPr defaultColWidth="9" defaultRowHeight="12"/>
  <cols>
    <col min="1" max="1" width="4.34166666666667" style="1" customWidth="1"/>
    <col min="2" max="2" width="4.75" style="1" customWidth="1"/>
    <col min="3" max="3" width="5.01666666666667" style="1" customWidth="1"/>
    <col min="4" max="4" width="12.4833333333333" style="1" customWidth="1"/>
    <col min="5" max="5" width="29.8583333333333" style="1" customWidth="1"/>
    <col min="6" max="6" width="16.4166666666667" style="1" customWidth="1"/>
    <col min="7" max="7" width="13.4333333333333" style="1" customWidth="1"/>
    <col min="8" max="8" width="11.125" style="1" customWidth="1"/>
    <col min="9" max="9" width="12.075" style="1" customWidth="1"/>
    <col min="10" max="10" width="11.9416666666667" style="1" customWidth="1"/>
    <col min="11" max="11" width="11.5333333333333" style="1" customWidth="1"/>
    <col min="12" max="12" width="9.76666666666667" style="1" customWidth="1"/>
    <col min="13" max="16384" width="9" style="1"/>
  </cols>
  <sheetData>
    <row r="1" ht="14.3" customHeight="1" spans="1:11">
      <c r="A1" s="2"/>
      <c r="K1" s="21" t="s">
        <v>408</v>
      </c>
    </row>
    <row r="2" ht="40.7" customHeight="1" spans="1:11">
      <c r="A2" s="3" t="s">
        <v>17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.8" customHeight="1" spans="1:11">
      <c r="A3" s="4" t="s">
        <v>31</v>
      </c>
      <c r="B3" s="4"/>
      <c r="C3" s="4"/>
      <c r="D3" s="4"/>
      <c r="E3" s="4"/>
      <c r="F3" s="4"/>
      <c r="G3" s="4"/>
      <c r="H3" s="4"/>
      <c r="I3" s="4"/>
      <c r="J3" s="5" t="s">
        <v>32</v>
      </c>
      <c r="K3" s="5"/>
    </row>
    <row r="4" ht="20.35" customHeight="1" spans="1:11">
      <c r="A4" s="6" t="s">
        <v>159</v>
      </c>
      <c r="B4" s="6"/>
      <c r="C4" s="6"/>
      <c r="D4" s="6" t="s">
        <v>236</v>
      </c>
      <c r="E4" s="6" t="s">
        <v>237</v>
      </c>
      <c r="F4" s="6" t="s">
        <v>409</v>
      </c>
      <c r="G4" s="6" t="s">
        <v>410</v>
      </c>
      <c r="H4" s="6" t="s">
        <v>411</v>
      </c>
      <c r="I4" s="6" t="s">
        <v>412</v>
      </c>
      <c r="J4" s="6" t="s">
        <v>413</v>
      </c>
      <c r="K4" s="6" t="s">
        <v>414</v>
      </c>
    </row>
    <row r="5" ht="15.05" customHeight="1" spans="1:11">
      <c r="A5" s="6" t="s">
        <v>167</v>
      </c>
      <c r="B5" s="6" t="s">
        <v>168</v>
      </c>
      <c r="C5" s="6" t="s">
        <v>169</v>
      </c>
      <c r="D5" s="6"/>
      <c r="E5" s="6"/>
      <c r="F5" s="6"/>
      <c r="G5" s="6"/>
      <c r="H5" s="6"/>
      <c r="I5" s="6"/>
      <c r="J5" s="6"/>
      <c r="K5" s="6"/>
    </row>
    <row r="6" ht="19.9" customHeight="1" spans="1:11">
      <c r="A6" s="7"/>
      <c r="B6" s="7"/>
      <c r="C6" s="7"/>
      <c r="D6" s="7"/>
      <c r="E6" s="7" t="s">
        <v>136</v>
      </c>
      <c r="F6" s="23">
        <v>23.56</v>
      </c>
      <c r="G6" s="23"/>
      <c r="H6" s="23"/>
      <c r="I6" s="23"/>
      <c r="J6" s="23"/>
      <c r="K6" s="23">
        <v>23.56</v>
      </c>
    </row>
    <row r="7" ht="19.9" customHeight="1" spans="1:11">
      <c r="A7" s="7"/>
      <c r="B7" s="7"/>
      <c r="C7" s="7"/>
      <c r="D7" s="22" t="s">
        <v>154</v>
      </c>
      <c r="E7" s="22" t="s">
        <v>155</v>
      </c>
      <c r="F7" s="23">
        <v>23.56</v>
      </c>
      <c r="G7" s="23"/>
      <c r="H7" s="23"/>
      <c r="I7" s="23"/>
      <c r="J7" s="23"/>
      <c r="K7" s="23">
        <v>23.56</v>
      </c>
    </row>
    <row r="8" ht="19.9" customHeight="1" spans="1:11">
      <c r="A8" s="7"/>
      <c r="B8" s="7"/>
      <c r="C8" s="7"/>
      <c r="D8" s="37" t="s">
        <v>156</v>
      </c>
      <c r="E8" s="37" t="s">
        <v>157</v>
      </c>
      <c r="F8" s="23">
        <v>23.56</v>
      </c>
      <c r="G8" s="23"/>
      <c r="H8" s="23"/>
      <c r="I8" s="23"/>
      <c r="J8" s="23"/>
      <c r="K8" s="23">
        <v>23.56</v>
      </c>
    </row>
    <row r="9" ht="19.9" customHeight="1" spans="1:11">
      <c r="A9" s="59" t="s">
        <v>171</v>
      </c>
      <c r="B9" s="59" t="s">
        <v>174</v>
      </c>
      <c r="C9" s="59" t="s">
        <v>177</v>
      </c>
      <c r="D9" s="32" t="s">
        <v>253</v>
      </c>
      <c r="E9" s="11" t="s">
        <v>254</v>
      </c>
      <c r="F9" s="24">
        <v>12.35</v>
      </c>
      <c r="G9" s="38"/>
      <c r="H9" s="38"/>
      <c r="I9" s="38"/>
      <c r="J9" s="38"/>
      <c r="K9" s="38">
        <v>12.35</v>
      </c>
    </row>
    <row r="10" ht="19.9" customHeight="1" spans="1:11">
      <c r="A10" s="59" t="s">
        <v>171</v>
      </c>
      <c r="B10" s="59" t="s">
        <v>185</v>
      </c>
      <c r="C10" s="59" t="s">
        <v>177</v>
      </c>
      <c r="D10" s="32" t="s">
        <v>253</v>
      </c>
      <c r="E10" s="11" t="s">
        <v>257</v>
      </c>
      <c r="F10" s="24">
        <v>11.21</v>
      </c>
      <c r="G10" s="38"/>
      <c r="H10" s="38"/>
      <c r="I10" s="38"/>
      <c r="J10" s="38"/>
      <c r="K10" s="38">
        <v>11.21</v>
      </c>
    </row>
    <row r="11" ht="14.3" customHeight="1" spans="1:11">
      <c r="A11" s="2" t="s">
        <v>329</v>
      </c>
      <c r="B11" s="2"/>
      <c r="C11" s="2"/>
      <c r="D11" s="2"/>
      <c r="E11" s="2"/>
    </row>
  </sheetData>
  <mergeCells count="13">
    <mergeCell ref="A2:K2"/>
    <mergeCell ref="A3:I3"/>
    <mergeCell ref="J3:K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F12" sqref="F12"/>
    </sheetView>
  </sheetViews>
  <sheetFormatPr defaultColWidth="9" defaultRowHeight="12"/>
  <cols>
    <col min="1" max="1" width="4.20833333333333" style="1" customWidth="1"/>
    <col min="2" max="2" width="4.34166666666667" style="1" customWidth="1"/>
    <col min="3" max="3" width="4.88333333333333" style="1" customWidth="1"/>
    <col min="4" max="4" width="9.76666666666667" style="1" customWidth="1"/>
    <col min="5" max="5" width="20.0833333333333" style="1" customWidth="1"/>
    <col min="6" max="18" width="7.69166666666667" style="1" customWidth="1"/>
    <col min="19" max="19" width="9.76666666666667" style="1" customWidth="1"/>
    <col min="20" max="16384" width="9" style="1"/>
  </cols>
  <sheetData>
    <row r="1" ht="14.3" customHeight="1" spans="1:18">
      <c r="A1" s="2"/>
      <c r="Q1" s="21" t="s">
        <v>415</v>
      </c>
      <c r="R1" s="21"/>
    </row>
    <row r="2" ht="35.4" customHeight="1" spans="1:18">
      <c r="A2" s="3" t="s">
        <v>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1.1" customHeight="1" spans="1:18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 t="s">
        <v>32</v>
      </c>
      <c r="R3" s="5"/>
    </row>
    <row r="4" ht="21.1" customHeight="1" spans="1:18">
      <c r="A4" s="6" t="s">
        <v>159</v>
      </c>
      <c r="B4" s="6"/>
      <c r="C4" s="6"/>
      <c r="D4" s="6" t="s">
        <v>236</v>
      </c>
      <c r="E4" s="6" t="s">
        <v>237</v>
      </c>
      <c r="F4" s="6" t="s">
        <v>409</v>
      </c>
      <c r="G4" s="6" t="s">
        <v>416</v>
      </c>
      <c r="H4" s="6" t="s">
        <v>417</v>
      </c>
      <c r="I4" s="6" t="s">
        <v>418</v>
      </c>
      <c r="J4" s="6" t="s">
        <v>419</v>
      </c>
      <c r="K4" s="6" t="s">
        <v>420</v>
      </c>
      <c r="L4" s="6" t="s">
        <v>421</v>
      </c>
      <c r="M4" s="6" t="s">
        <v>422</v>
      </c>
      <c r="N4" s="6" t="s">
        <v>411</v>
      </c>
      <c r="O4" s="6" t="s">
        <v>423</v>
      </c>
      <c r="P4" s="6" t="s">
        <v>424</v>
      </c>
      <c r="Q4" s="6" t="s">
        <v>412</v>
      </c>
      <c r="R4" s="6" t="s">
        <v>414</v>
      </c>
    </row>
    <row r="5" ht="18.8" customHeight="1" spans="1:18">
      <c r="A5" s="6" t="s">
        <v>167</v>
      </c>
      <c r="B5" s="6" t="s">
        <v>168</v>
      </c>
      <c r="C5" s="6" t="s">
        <v>169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ht="19.9" customHeight="1" spans="1:18">
      <c r="A6" s="7"/>
      <c r="B6" s="7"/>
      <c r="C6" s="7"/>
      <c r="D6" s="7"/>
      <c r="E6" s="7" t="s">
        <v>136</v>
      </c>
      <c r="F6" s="23">
        <v>23.56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>
        <v>23.56</v>
      </c>
    </row>
    <row r="7" ht="19.9" customHeight="1" spans="1:18">
      <c r="A7" s="7"/>
      <c r="B7" s="7"/>
      <c r="C7" s="7"/>
      <c r="D7" s="22" t="s">
        <v>154</v>
      </c>
      <c r="E7" s="22" t="s">
        <v>155</v>
      </c>
      <c r="F7" s="23">
        <v>23.56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>
        <v>23.56</v>
      </c>
    </row>
    <row r="8" ht="19.9" customHeight="1" spans="1:18">
      <c r="A8" s="7"/>
      <c r="B8" s="7"/>
      <c r="C8" s="7"/>
      <c r="D8" s="37" t="s">
        <v>156</v>
      </c>
      <c r="E8" s="37" t="s">
        <v>157</v>
      </c>
      <c r="F8" s="23">
        <v>23.56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>
        <v>23.56</v>
      </c>
    </row>
    <row r="9" ht="19.9" customHeight="1" spans="1:18">
      <c r="A9" s="59" t="s">
        <v>171</v>
      </c>
      <c r="B9" s="59" t="s">
        <v>174</v>
      </c>
      <c r="C9" s="59" t="s">
        <v>177</v>
      </c>
      <c r="D9" s="32" t="s">
        <v>253</v>
      </c>
      <c r="E9" s="11" t="s">
        <v>254</v>
      </c>
      <c r="F9" s="24">
        <v>12.35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>
        <v>12.35</v>
      </c>
    </row>
    <row r="10" ht="19.9" customHeight="1" spans="1:18">
      <c r="A10" s="59" t="s">
        <v>171</v>
      </c>
      <c r="B10" s="59" t="s">
        <v>185</v>
      </c>
      <c r="C10" s="59" t="s">
        <v>177</v>
      </c>
      <c r="D10" s="32" t="s">
        <v>253</v>
      </c>
      <c r="E10" s="11" t="s">
        <v>257</v>
      </c>
      <c r="F10" s="24">
        <v>11.21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>
        <v>11.21</v>
      </c>
    </row>
    <row r="11" ht="14.3" customHeight="1" spans="1:18">
      <c r="A11" s="2" t="s">
        <v>329</v>
      </c>
      <c r="B11" s="2"/>
      <c r="C11" s="2"/>
      <c r="D11" s="2"/>
      <c r="E11" s="2"/>
    </row>
  </sheetData>
  <mergeCells count="21">
    <mergeCell ref="Q1:R1"/>
    <mergeCell ref="A2:R2"/>
    <mergeCell ref="A3:P3"/>
    <mergeCell ref="Q3:R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9" sqref="H9"/>
    </sheetView>
  </sheetViews>
  <sheetFormatPr defaultColWidth="9" defaultRowHeight="12"/>
  <cols>
    <col min="1" max="1" width="3.66666666666667" style="1" customWidth="1"/>
    <col min="2" max="2" width="3.93333333333333" style="1" customWidth="1"/>
    <col min="3" max="3" width="4.06666666666667" style="1" customWidth="1"/>
    <col min="4" max="4" width="7.05833333333333" style="1" customWidth="1"/>
    <col min="5" max="5" width="15.875" style="1" customWidth="1"/>
    <col min="6" max="6" width="9.63333333333333" style="1" customWidth="1"/>
    <col min="7" max="7" width="8.41666666666667" style="1" customWidth="1"/>
    <col min="8" max="17" width="7.18333333333333" style="1" customWidth="1"/>
    <col min="18" max="18" width="8.55" style="1" customWidth="1"/>
    <col min="19" max="20" width="7.18333333333333" style="1" customWidth="1"/>
    <col min="21" max="21" width="9.76666666666667" style="1" customWidth="1"/>
    <col min="22" max="16384" width="9" style="1"/>
  </cols>
  <sheetData>
    <row r="1" ht="14.3" customHeight="1" spans="1:20">
      <c r="A1" s="2"/>
      <c r="S1" s="21" t="s">
        <v>425</v>
      </c>
      <c r="T1" s="21"/>
    </row>
    <row r="2" ht="31.65" customHeight="1" spans="1:20">
      <c r="A2" s="3" t="s">
        <v>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1.1" customHeight="1" spans="1:20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 t="s">
        <v>32</v>
      </c>
      <c r="T3" s="5"/>
    </row>
    <row r="4" ht="24.85" customHeight="1" spans="1:20">
      <c r="A4" s="6" t="s">
        <v>159</v>
      </c>
      <c r="B4" s="6"/>
      <c r="C4" s="6"/>
      <c r="D4" s="6" t="s">
        <v>236</v>
      </c>
      <c r="E4" s="6" t="s">
        <v>237</v>
      </c>
      <c r="F4" s="6" t="s">
        <v>409</v>
      </c>
      <c r="G4" s="6" t="s">
        <v>240</v>
      </c>
      <c r="H4" s="6"/>
      <c r="I4" s="6"/>
      <c r="J4" s="6"/>
      <c r="K4" s="6"/>
      <c r="L4" s="6"/>
      <c r="M4" s="6"/>
      <c r="N4" s="6"/>
      <c r="O4" s="6"/>
      <c r="P4" s="6"/>
      <c r="Q4" s="6"/>
      <c r="R4" s="6" t="s">
        <v>243</v>
      </c>
      <c r="S4" s="6"/>
      <c r="T4" s="6"/>
    </row>
    <row r="5" ht="38" customHeight="1" spans="1:20">
      <c r="A5" s="6" t="s">
        <v>167</v>
      </c>
      <c r="B5" s="6" t="s">
        <v>168</v>
      </c>
      <c r="C5" s="6" t="s">
        <v>169</v>
      </c>
      <c r="D5" s="6"/>
      <c r="E5" s="6"/>
      <c r="F5" s="6"/>
      <c r="G5" s="6" t="s">
        <v>136</v>
      </c>
      <c r="H5" s="6" t="s">
        <v>426</v>
      </c>
      <c r="I5" s="6" t="s">
        <v>427</v>
      </c>
      <c r="J5" s="6" t="s">
        <v>428</v>
      </c>
      <c r="K5" s="6" t="s">
        <v>429</v>
      </c>
      <c r="L5" s="6" t="s">
        <v>430</v>
      </c>
      <c r="M5" s="6" t="s">
        <v>431</v>
      </c>
      <c r="N5" s="6" t="s">
        <v>432</v>
      </c>
      <c r="O5" s="6" t="s">
        <v>433</v>
      </c>
      <c r="P5" s="6" t="s">
        <v>434</v>
      </c>
      <c r="Q5" s="6" t="s">
        <v>435</v>
      </c>
      <c r="R5" s="6" t="s">
        <v>136</v>
      </c>
      <c r="S5" s="6" t="s">
        <v>361</v>
      </c>
      <c r="T5" s="6" t="s">
        <v>392</v>
      </c>
    </row>
    <row r="6" ht="19.9" customHeight="1" spans="1:20">
      <c r="A6" s="7"/>
      <c r="B6" s="7"/>
      <c r="C6" s="7"/>
      <c r="D6" s="7"/>
      <c r="E6" s="7" t="s">
        <v>136</v>
      </c>
      <c r="F6" s="58">
        <v>111.2</v>
      </c>
      <c r="G6" s="38">
        <f>SUM(H6:Q6)</f>
        <v>111.2</v>
      </c>
      <c r="H6" s="58">
        <v>101.34</v>
      </c>
      <c r="I6" s="58"/>
      <c r="J6" s="58"/>
      <c r="K6" s="58"/>
      <c r="L6" s="58"/>
      <c r="M6" s="58">
        <v>0.32</v>
      </c>
      <c r="N6" s="58"/>
      <c r="O6" s="58">
        <v>3.8</v>
      </c>
      <c r="P6" s="58"/>
      <c r="Q6" s="58">
        <v>5.74</v>
      </c>
      <c r="R6" s="58"/>
      <c r="S6" s="58"/>
      <c r="T6" s="58"/>
    </row>
    <row r="7" ht="19.9" customHeight="1" spans="1:20">
      <c r="A7" s="7"/>
      <c r="B7" s="7"/>
      <c r="C7" s="7"/>
      <c r="D7" s="22" t="s">
        <v>154</v>
      </c>
      <c r="E7" s="22" t="s">
        <v>155</v>
      </c>
      <c r="F7" s="58">
        <v>111.2</v>
      </c>
      <c r="G7" s="38">
        <f>SUM(H7:Q7)</f>
        <v>111.2</v>
      </c>
      <c r="H7" s="58">
        <v>101.34</v>
      </c>
      <c r="I7" s="58"/>
      <c r="J7" s="58"/>
      <c r="K7" s="58"/>
      <c r="L7" s="58"/>
      <c r="M7" s="58">
        <v>0.32</v>
      </c>
      <c r="N7" s="58"/>
      <c r="O7" s="58">
        <v>3.8</v>
      </c>
      <c r="P7" s="58"/>
      <c r="Q7" s="58">
        <v>5.74</v>
      </c>
      <c r="R7" s="58"/>
      <c r="S7" s="58"/>
      <c r="T7" s="58"/>
    </row>
    <row r="8" ht="25" customHeight="1" spans="1:20">
      <c r="A8" s="7"/>
      <c r="B8" s="7"/>
      <c r="C8" s="7"/>
      <c r="D8" s="37" t="s">
        <v>156</v>
      </c>
      <c r="E8" s="37" t="s">
        <v>157</v>
      </c>
      <c r="F8" s="58">
        <v>111.2</v>
      </c>
      <c r="G8" s="38">
        <f>SUM(H8:Q8)</f>
        <v>111.2</v>
      </c>
      <c r="H8" s="58">
        <v>101.34</v>
      </c>
      <c r="I8" s="58"/>
      <c r="J8" s="58"/>
      <c r="K8" s="58"/>
      <c r="L8" s="58"/>
      <c r="M8" s="58">
        <v>0.32</v>
      </c>
      <c r="N8" s="58"/>
      <c r="O8" s="58">
        <v>3.8</v>
      </c>
      <c r="P8" s="58"/>
      <c r="Q8" s="58">
        <v>5.74</v>
      </c>
      <c r="R8" s="58"/>
      <c r="S8" s="58"/>
      <c r="T8" s="58"/>
    </row>
    <row r="9" ht="30" customHeight="1" spans="1:20">
      <c r="A9" s="59" t="s">
        <v>213</v>
      </c>
      <c r="B9" s="59" t="s">
        <v>216</v>
      </c>
      <c r="C9" s="59" t="s">
        <v>177</v>
      </c>
      <c r="D9" s="32" t="s">
        <v>253</v>
      </c>
      <c r="E9" s="11" t="s">
        <v>263</v>
      </c>
      <c r="F9" s="24">
        <v>111.2</v>
      </c>
      <c r="G9" s="38">
        <f>SUM(H9:Q9)</f>
        <v>111.2</v>
      </c>
      <c r="H9" s="38">
        <v>101.34</v>
      </c>
      <c r="I9" s="38"/>
      <c r="J9" s="38"/>
      <c r="K9" s="38"/>
      <c r="L9" s="38"/>
      <c r="M9" s="38">
        <v>0.32</v>
      </c>
      <c r="N9" s="38"/>
      <c r="O9" s="38">
        <v>3.8</v>
      </c>
      <c r="P9" s="38"/>
      <c r="Q9" s="38">
        <v>5.74</v>
      </c>
      <c r="R9" s="38"/>
      <c r="S9" s="38"/>
      <c r="T9" s="38"/>
    </row>
    <row r="10" ht="19.9" customHeight="1" spans="1:20">
      <c r="A10" s="2" t="s">
        <v>329</v>
      </c>
      <c r="B10" s="2"/>
      <c r="C10" s="2"/>
      <c r="D10" s="2"/>
      <c r="E10" s="2"/>
      <c r="F10" s="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G8" sqref="G8"/>
    </sheetView>
  </sheetViews>
  <sheetFormatPr defaultColWidth="9" defaultRowHeight="12"/>
  <cols>
    <col min="1" max="1" width="4.475" style="1" customWidth="1"/>
    <col min="2" max="3" width="4.61666666666667" style="1" customWidth="1"/>
    <col min="4" max="4" width="10.175" style="1" customWidth="1"/>
    <col min="5" max="5" width="18.1833333333333" style="1" customWidth="1"/>
    <col min="6" max="6" width="10.7166666666667" style="1" customWidth="1"/>
    <col min="7" max="33" width="7.18333333333333" style="1" customWidth="1"/>
    <col min="34" max="34" width="9.76666666666667" style="1" customWidth="1"/>
    <col min="35" max="16384" width="9" style="1"/>
  </cols>
  <sheetData>
    <row r="1" ht="12.05" customHeight="1" spans="1:33">
      <c r="A1" s="2"/>
      <c r="F1" s="2"/>
      <c r="AF1" s="21" t="s">
        <v>436</v>
      </c>
      <c r="AG1" s="21"/>
    </row>
    <row r="2" ht="38.4" customHeight="1" spans="1:33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ht="17.3" customHeight="1" spans="1:33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5" t="s">
        <v>32</v>
      </c>
      <c r="AG3" s="5"/>
    </row>
    <row r="4" ht="21.85" customHeight="1" spans="1:33">
      <c r="A4" s="6" t="s">
        <v>159</v>
      </c>
      <c r="B4" s="6"/>
      <c r="C4" s="6"/>
      <c r="D4" s="6" t="s">
        <v>236</v>
      </c>
      <c r="E4" s="6" t="s">
        <v>237</v>
      </c>
      <c r="F4" s="6" t="s">
        <v>437</v>
      </c>
      <c r="G4" s="6" t="s">
        <v>438</v>
      </c>
      <c r="H4" s="6" t="s">
        <v>439</v>
      </c>
      <c r="I4" s="6" t="s">
        <v>440</v>
      </c>
      <c r="J4" s="6" t="s">
        <v>441</v>
      </c>
      <c r="K4" s="6" t="s">
        <v>442</v>
      </c>
      <c r="L4" s="6" t="s">
        <v>443</v>
      </c>
      <c r="M4" s="6" t="s">
        <v>444</v>
      </c>
      <c r="N4" s="6" t="s">
        <v>445</v>
      </c>
      <c r="O4" s="6" t="s">
        <v>446</v>
      </c>
      <c r="P4" s="6" t="s">
        <v>447</v>
      </c>
      <c r="Q4" s="6" t="s">
        <v>432</v>
      </c>
      <c r="R4" s="6" t="s">
        <v>434</v>
      </c>
      <c r="S4" s="6" t="s">
        <v>448</v>
      </c>
      <c r="T4" s="6" t="s">
        <v>427</v>
      </c>
      <c r="U4" s="6" t="s">
        <v>428</v>
      </c>
      <c r="V4" s="6" t="s">
        <v>431</v>
      </c>
      <c r="W4" s="6" t="s">
        <v>449</v>
      </c>
      <c r="X4" s="6" t="s">
        <v>450</v>
      </c>
      <c r="Y4" s="6" t="s">
        <v>451</v>
      </c>
      <c r="Z4" s="6" t="s">
        <v>452</v>
      </c>
      <c r="AA4" s="6" t="s">
        <v>430</v>
      </c>
      <c r="AB4" s="6" t="s">
        <v>453</v>
      </c>
      <c r="AC4" s="6" t="s">
        <v>454</v>
      </c>
      <c r="AD4" s="6" t="s">
        <v>433</v>
      </c>
      <c r="AE4" s="6" t="s">
        <v>455</v>
      </c>
      <c r="AF4" s="6" t="s">
        <v>456</v>
      </c>
      <c r="AG4" s="6" t="s">
        <v>435</v>
      </c>
    </row>
    <row r="5" ht="18.8" customHeight="1" spans="1:33">
      <c r="A5" s="6" t="s">
        <v>167</v>
      </c>
      <c r="B5" s="6" t="s">
        <v>168</v>
      </c>
      <c r="C5" s="6" t="s">
        <v>169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ht="19.9" customHeight="1" spans="1:33">
      <c r="A6" s="6"/>
      <c r="B6" s="11"/>
      <c r="C6" s="11"/>
      <c r="D6" s="11"/>
      <c r="E6" s="11" t="s">
        <v>136</v>
      </c>
      <c r="F6" s="38">
        <f>SUM(G6:AG6)</f>
        <v>111.2</v>
      </c>
      <c r="G6" s="58">
        <v>11.65</v>
      </c>
      <c r="H6" s="58">
        <v>2.5</v>
      </c>
      <c r="I6" s="58"/>
      <c r="J6" s="58"/>
      <c r="K6" s="58">
        <v>1.5</v>
      </c>
      <c r="L6" s="58">
        <v>3.93</v>
      </c>
      <c r="M6" s="58">
        <v>1.4</v>
      </c>
      <c r="N6" s="58"/>
      <c r="O6" s="58">
        <v>3.2</v>
      </c>
      <c r="P6" s="58">
        <v>5.13</v>
      </c>
      <c r="Q6" s="58"/>
      <c r="R6" s="58"/>
      <c r="S6" s="58"/>
      <c r="T6" s="58"/>
      <c r="U6" s="58"/>
      <c r="V6" s="58">
        <v>0.32</v>
      </c>
      <c r="W6" s="58"/>
      <c r="X6" s="58"/>
      <c r="Y6" s="58"/>
      <c r="Z6" s="58">
        <v>17.7</v>
      </c>
      <c r="AA6" s="58"/>
      <c r="AB6" s="58">
        <v>25.67</v>
      </c>
      <c r="AC6" s="58"/>
      <c r="AD6" s="58">
        <v>3.8</v>
      </c>
      <c r="AE6" s="58">
        <v>28.66</v>
      </c>
      <c r="AF6" s="58"/>
      <c r="AG6" s="58">
        <v>5.74</v>
      </c>
    </row>
    <row r="7" ht="19.9" customHeight="1" spans="1:33">
      <c r="A7" s="7"/>
      <c r="B7" s="7"/>
      <c r="C7" s="7"/>
      <c r="D7" s="22" t="s">
        <v>154</v>
      </c>
      <c r="E7" s="22" t="s">
        <v>155</v>
      </c>
      <c r="F7" s="38">
        <f>SUM(G7:AG7)</f>
        <v>111.2</v>
      </c>
      <c r="G7" s="58">
        <v>11.65</v>
      </c>
      <c r="H7" s="58">
        <v>2.5</v>
      </c>
      <c r="I7" s="58"/>
      <c r="J7" s="58"/>
      <c r="K7" s="58">
        <v>1.5</v>
      </c>
      <c r="L7" s="58">
        <v>3.93</v>
      </c>
      <c r="M7" s="58">
        <v>1.4</v>
      </c>
      <c r="N7" s="58"/>
      <c r="O7" s="58">
        <v>3.2</v>
      </c>
      <c r="P7" s="58">
        <v>5.13</v>
      </c>
      <c r="Q7" s="58"/>
      <c r="R7" s="58"/>
      <c r="S7" s="58"/>
      <c r="T7" s="58"/>
      <c r="U7" s="58"/>
      <c r="V7" s="58">
        <v>0.32</v>
      </c>
      <c r="W7" s="58"/>
      <c r="X7" s="58"/>
      <c r="Y7" s="58"/>
      <c r="Z7" s="58">
        <v>17.7</v>
      </c>
      <c r="AA7" s="58"/>
      <c r="AB7" s="58">
        <v>25.67</v>
      </c>
      <c r="AC7" s="58"/>
      <c r="AD7" s="58">
        <v>3.8</v>
      </c>
      <c r="AE7" s="58">
        <v>28.66</v>
      </c>
      <c r="AF7" s="58"/>
      <c r="AG7" s="58">
        <v>5.74</v>
      </c>
    </row>
    <row r="8" ht="19.9" customHeight="1" spans="1:33">
      <c r="A8" s="7"/>
      <c r="B8" s="7"/>
      <c r="C8" s="7"/>
      <c r="D8" s="37" t="s">
        <v>156</v>
      </c>
      <c r="E8" s="37" t="s">
        <v>157</v>
      </c>
      <c r="F8" s="38">
        <f>SUM(G8:AG8)</f>
        <v>111.2</v>
      </c>
      <c r="G8" s="58">
        <v>11.65</v>
      </c>
      <c r="H8" s="58">
        <v>2.5</v>
      </c>
      <c r="I8" s="58"/>
      <c r="J8" s="58"/>
      <c r="K8" s="58">
        <v>1.5</v>
      </c>
      <c r="L8" s="58">
        <v>3.93</v>
      </c>
      <c r="M8" s="58">
        <v>1.4</v>
      </c>
      <c r="N8" s="58"/>
      <c r="O8" s="58">
        <v>3.2</v>
      </c>
      <c r="P8" s="58">
        <v>5.13</v>
      </c>
      <c r="Q8" s="58"/>
      <c r="R8" s="58"/>
      <c r="S8" s="58"/>
      <c r="T8" s="58"/>
      <c r="U8" s="58"/>
      <c r="V8" s="58">
        <v>0.32</v>
      </c>
      <c r="W8" s="58"/>
      <c r="X8" s="58"/>
      <c r="Y8" s="58"/>
      <c r="Z8" s="58">
        <v>17.7</v>
      </c>
      <c r="AA8" s="58"/>
      <c r="AB8" s="58">
        <v>25.67</v>
      </c>
      <c r="AC8" s="58"/>
      <c r="AD8" s="58">
        <v>3.8</v>
      </c>
      <c r="AE8" s="58">
        <v>28.66</v>
      </c>
      <c r="AF8" s="58"/>
      <c r="AG8" s="58">
        <v>5.74</v>
      </c>
    </row>
    <row r="9" ht="19.9" customHeight="1" spans="1:33">
      <c r="A9" s="59" t="s">
        <v>213</v>
      </c>
      <c r="B9" s="59" t="s">
        <v>216</v>
      </c>
      <c r="C9" s="59" t="s">
        <v>177</v>
      </c>
      <c r="D9" s="32" t="s">
        <v>253</v>
      </c>
      <c r="E9" s="11" t="s">
        <v>263</v>
      </c>
      <c r="F9" s="38">
        <f>SUM(G9:AG9)</f>
        <v>111.2</v>
      </c>
      <c r="G9" s="38">
        <v>11.65</v>
      </c>
      <c r="H9" s="58">
        <v>2.5</v>
      </c>
      <c r="I9" s="38"/>
      <c r="J9" s="38"/>
      <c r="K9" s="58">
        <v>1.5</v>
      </c>
      <c r="L9" s="38">
        <v>3.93</v>
      </c>
      <c r="M9" s="38">
        <v>1.4</v>
      </c>
      <c r="N9" s="38"/>
      <c r="O9" s="38">
        <v>3.2</v>
      </c>
      <c r="P9" s="38">
        <v>5.13</v>
      </c>
      <c r="Q9" s="38"/>
      <c r="R9" s="38"/>
      <c r="S9" s="38"/>
      <c r="T9" s="38"/>
      <c r="U9" s="38"/>
      <c r="V9" s="38">
        <v>0.32</v>
      </c>
      <c r="W9" s="38"/>
      <c r="X9" s="38"/>
      <c r="Y9" s="38"/>
      <c r="Z9" s="38">
        <v>17.7</v>
      </c>
      <c r="AA9" s="38"/>
      <c r="AB9" s="38">
        <v>25.67</v>
      </c>
      <c r="AC9" s="38"/>
      <c r="AD9" s="38">
        <v>3.8</v>
      </c>
      <c r="AE9" s="38">
        <v>28.66</v>
      </c>
      <c r="AF9" s="38"/>
      <c r="AG9" s="38">
        <v>5.74</v>
      </c>
    </row>
    <row r="10" ht="14.3" customHeight="1" spans="1:33">
      <c r="A10" s="2" t="s">
        <v>329</v>
      </c>
      <c r="B10" s="2"/>
      <c r="C10" s="2"/>
      <c r="D10" s="2"/>
      <c r="E10" s="2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8" sqref="E8"/>
    </sheetView>
  </sheetViews>
  <sheetFormatPr defaultColWidth="9" defaultRowHeight="12" outlineLevelCol="7"/>
  <cols>
    <col min="1" max="1" width="12.8916666666667" style="1" customWidth="1"/>
    <col min="2" max="2" width="29.7166666666667" style="1" customWidth="1"/>
    <col min="3" max="3" width="20.7583333333333" style="1" customWidth="1"/>
    <col min="4" max="4" width="12.35" style="1" customWidth="1"/>
    <col min="5" max="5" width="10.3166666666667" style="1" customWidth="1"/>
    <col min="6" max="6" width="14.1166666666667" style="1" customWidth="1"/>
    <col min="7" max="8" width="13.7" style="1" customWidth="1"/>
    <col min="9" max="16384" width="9" style="1"/>
  </cols>
  <sheetData>
    <row r="1" ht="14.3" customHeight="1" spans="1:8">
      <c r="A1" s="2"/>
      <c r="G1" s="21" t="s">
        <v>457</v>
      </c>
      <c r="H1" s="21"/>
    </row>
    <row r="2" ht="29.35" customHeight="1" spans="1:8">
      <c r="A2" s="3" t="s">
        <v>21</v>
      </c>
      <c r="B2" s="3"/>
      <c r="C2" s="3"/>
      <c r="D2" s="3"/>
      <c r="E2" s="3"/>
      <c r="F2" s="3"/>
      <c r="G2" s="3"/>
      <c r="H2" s="3"/>
    </row>
    <row r="3" ht="21.1" customHeight="1" spans="1:8">
      <c r="A3" s="4" t="s">
        <v>31</v>
      </c>
      <c r="B3" s="4"/>
      <c r="C3" s="4"/>
      <c r="D3" s="4"/>
      <c r="E3" s="4"/>
      <c r="F3" s="4"/>
      <c r="G3" s="4"/>
      <c r="H3" s="5" t="s">
        <v>32</v>
      </c>
    </row>
    <row r="4" ht="20.35" customHeight="1" spans="1:8">
      <c r="A4" s="6" t="s">
        <v>458</v>
      </c>
      <c r="B4" s="6" t="s">
        <v>459</v>
      </c>
      <c r="C4" s="6" t="s">
        <v>460</v>
      </c>
      <c r="D4" s="6" t="s">
        <v>461</v>
      </c>
      <c r="E4" s="6" t="s">
        <v>462</v>
      </c>
      <c r="F4" s="6"/>
      <c r="G4" s="6"/>
      <c r="H4" s="6" t="s">
        <v>463</v>
      </c>
    </row>
    <row r="5" ht="22.6" customHeight="1" spans="1:8">
      <c r="A5" s="6"/>
      <c r="B5" s="6"/>
      <c r="C5" s="6"/>
      <c r="D5" s="6"/>
      <c r="E5" s="6" t="s">
        <v>138</v>
      </c>
      <c r="F5" s="6" t="s">
        <v>464</v>
      </c>
      <c r="G5" s="6" t="s">
        <v>465</v>
      </c>
      <c r="H5" s="6"/>
    </row>
    <row r="6" ht="19.9" customHeight="1" spans="1:8">
      <c r="A6" s="7"/>
      <c r="B6" s="7" t="s">
        <v>136</v>
      </c>
      <c r="C6" s="38">
        <f>E6+H6</f>
        <v>4.12</v>
      </c>
      <c r="D6" s="23"/>
      <c r="E6" s="23">
        <v>3.8</v>
      </c>
      <c r="F6" s="23"/>
      <c r="G6" s="23">
        <v>3.8</v>
      </c>
      <c r="H6" s="23">
        <v>0.32</v>
      </c>
    </row>
    <row r="7" ht="19.9" customHeight="1" spans="1:8">
      <c r="A7" s="22" t="s">
        <v>154</v>
      </c>
      <c r="B7" s="22" t="s">
        <v>155</v>
      </c>
      <c r="C7" s="38">
        <f>E7+H7</f>
        <v>4.12</v>
      </c>
      <c r="D7" s="23"/>
      <c r="E7" s="23">
        <v>3.8</v>
      </c>
      <c r="F7" s="23"/>
      <c r="G7" s="23">
        <v>3.8</v>
      </c>
      <c r="H7" s="23">
        <v>0.32</v>
      </c>
    </row>
    <row r="8" ht="19.9" customHeight="1" spans="1:8">
      <c r="A8" s="32" t="s">
        <v>156</v>
      </c>
      <c r="B8" s="32" t="s">
        <v>157</v>
      </c>
      <c r="C8" s="38">
        <f>E8+H8</f>
        <v>4.12</v>
      </c>
      <c r="D8" s="38"/>
      <c r="E8" s="24">
        <v>3.8</v>
      </c>
      <c r="F8" s="38"/>
      <c r="G8" s="38">
        <v>3.8</v>
      </c>
      <c r="H8" s="38">
        <v>0.32</v>
      </c>
    </row>
    <row r="9" ht="14.3" customHeight="1" spans="1:8">
      <c r="A9" s="2" t="s">
        <v>329</v>
      </c>
      <c r="B9" s="2"/>
      <c r="C9" s="2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7" sqref="D17"/>
    </sheetView>
  </sheetViews>
  <sheetFormatPr defaultColWidth="9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39"/>
      <c r="G1" s="40" t="s">
        <v>466</v>
      </c>
      <c r="H1" s="40"/>
    </row>
    <row r="2" ht="33.9" customHeight="1" spans="1:8">
      <c r="A2" s="41" t="s">
        <v>22</v>
      </c>
      <c r="B2" s="41"/>
      <c r="C2" s="41"/>
      <c r="D2" s="41"/>
      <c r="E2" s="41"/>
      <c r="F2" s="41"/>
      <c r="G2" s="41"/>
      <c r="H2" s="41"/>
    </row>
    <row r="3" ht="21.1" customHeight="1" spans="1:8">
      <c r="A3" s="42" t="s">
        <v>31</v>
      </c>
      <c r="B3" s="42"/>
      <c r="C3" s="42"/>
      <c r="D3" s="42"/>
      <c r="E3" s="42"/>
      <c r="F3" s="42"/>
      <c r="G3" s="42"/>
      <c r="H3" s="43" t="s">
        <v>32</v>
      </c>
    </row>
    <row r="4" ht="20.35" customHeight="1" spans="1:8">
      <c r="A4" s="44" t="s">
        <v>160</v>
      </c>
      <c r="B4" s="44" t="s">
        <v>161</v>
      </c>
      <c r="C4" s="44" t="s">
        <v>136</v>
      </c>
      <c r="D4" s="44" t="s">
        <v>467</v>
      </c>
      <c r="E4" s="44"/>
      <c r="F4" s="44"/>
      <c r="G4" s="44"/>
      <c r="H4" s="44" t="s">
        <v>163</v>
      </c>
    </row>
    <row r="5" ht="17.3" customHeight="1" spans="1:8">
      <c r="A5" s="44"/>
      <c r="B5" s="44"/>
      <c r="C5" s="44"/>
      <c r="D5" s="44" t="s">
        <v>138</v>
      </c>
      <c r="E5" s="44" t="s">
        <v>289</v>
      </c>
      <c r="F5" s="44"/>
      <c r="G5" s="44" t="s">
        <v>290</v>
      </c>
      <c r="H5" s="44"/>
    </row>
    <row r="6" ht="24.1" customHeight="1" spans="1:8">
      <c r="A6" s="44"/>
      <c r="B6" s="44"/>
      <c r="C6" s="44"/>
      <c r="D6" s="44"/>
      <c r="E6" s="44" t="s">
        <v>267</v>
      </c>
      <c r="F6" s="44" t="s">
        <v>247</v>
      </c>
      <c r="G6" s="44"/>
      <c r="H6" s="44"/>
    </row>
    <row r="7" ht="19.9" customHeight="1" spans="1:8">
      <c r="A7" s="45"/>
      <c r="B7" s="57" t="s">
        <v>136</v>
      </c>
      <c r="C7" s="46">
        <v>0</v>
      </c>
      <c r="D7" s="46"/>
      <c r="E7" s="46"/>
      <c r="F7" s="46"/>
      <c r="G7" s="46"/>
      <c r="H7" s="46"/>
    </row>
    <row r="8" ht="19.9" customHeight="1" spans="1:8">
      <c r="A8" s="47"/>
      <c r="B8" s="47"/>
      <c r="C8" s="46"/>
      <c r="D8" s="46"/>
      <c r="E8" s="46"/>
      <c r="F8" s="46"/>
      <c r="G8" s="46"/>
      <c r="H8" s="46"/>
    </row>
    <row r="9" ht="19.9" customHeight="1" spans="1:8">
      <c r="A9" s="49"/>
      <c r="B9" s="49"/>
      <c r="C9" s="46"/>
      <c r="D9" s="46"/>
      <c r="E9" s="46"/>
      <c r="F9" s="46"/>
      <c r="G9" s="46"/>
      <c r="H9" s="46"/>
    </row>
    <row r="10" ht="19.9" customHeight="1" spans="1:8">
      <c r="A10" s="49"/>
      <c r="B10" s="49"/>
      <c r="C10" s="46"/>
      <c r="D10" s="46"/>
      <c r="E10" s="46"/>
      <c r="F10" s="46"/>
      <c r="G10" s="46"/>
      <c r="H10" s="46"/>
    </row>
    <row r="11" ht="19.9" customHeight="1" spans="1:8">
      <c r="A11" s="49"/>
      <c r="B11" s="49"/>
      <c r="C11" s="46"/>
      <c r="D11" s="46"/>
      <c r="E11" s="46"/>
      <c r="F11" s="46"/>
      <c r="G11" s="46"/>
      <c r="H11" s="46"/>
    </row>
    <row r="12" ht="19.9" customHeight="1" spans="1:8">
      <c r="A12" s="51"/>
      <c r="B12" s="51"/>
      <c r="C12" s="54"/>
      <c r="D12" s="54"/>
      <c r="E12" s="53"/>
      <c r="F12" s="53"/>
      <c r="G12" s="53"/>
      <c r="H12" s="53"/>
    </row>
    <row r="13" ht="14.3" customHeight="1" spans="1:8">
      <c r="A13" s="55" t="s">
        <v>329</v>
      </c>
      <c r="B13" s="55"/>
      <c r="C13" s="55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39"/>
      <c r="S1" s="40" t="s">
        <v>468</v>
      </c>
      <c r="T1" s="40"/>
    </row>
    <row r="2" ht="41.45" customHeight="1" spans="1:20">
      <c r="A2" s="41" t="s">
        <v>23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ht="21.1" customHeight="1" spans="1:20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 t="s">
        <v>32</v>
      </c>
      <c r="T3" s="43"/>
    </row>
    <row r="4" ht="24.45" customHeight="1" spans="1:20">
      <c r="A4" s="44" t="s">
        <v>159</v>
      </c>
      <c r="B4" s="44"/>
      <c r="C4" s="44"/>
      <c r="D4" s="44" t="s">
        <v>236</v>
      </c>
      <c r="E4" s="44" t="s">
        <v>237</v>
      </c>
      <c r="F4" s="44" t="s">
        <v>238</v>
      </c>
      <c r="G4" s="44" t="s">
        <v>239</v>
      </c>
      <c r="H4" s="44" t="s">
        <v>240</v>
      </c>
      <c r="I4" s="44" t="s">
        <v>241</v>
      </c>
      <c r="J4" s="44" t="s">
        <v>242</v>
      </c>
      <c r="K4" s="44" t="s">
        <v>243</v>
      </c>
      <c r="L4" s="44" t="s">
        <v>244</v>
      </c>
      <c r="M4" s="44" t="s">
        <v>245</v>
      </c>
      <c r="N4" s="44" t="s">
        <v>246</v>
      </c>
      <c r="O4" s="44" t="s">
        <v>247</v>
      </c>
      <c r="P4" s="44" t="s">
        <v>248</v>
      </c>
      <c r="Q4" s="44" t="s">
        <v>249</v>
      </c>
      <c r="R4" s="44" t="s">
        <v>250</v>
      </c>
      <c r="S4" s="44" t="s">
        <v>251</v>
      </c>
      <c r="T4" s="44" t="s">
        <v>252</v>
      </c>
    </row>
    <row r="5" ht="17.7" customHeight="1" spans="1:20">
      <c r="A5" s="44" t="s">
        <v>167</v>
      </c>
      <c r="B5" s="44" t="s">
        <v>168</v>
      </c>
      <c r="C5" s="44" t="s">
        <v>169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ht="19.9" customHeight="1" spans="1:20">
      <c r="A6" s="45"/>
      <c r="B6" s="45"/>
      <c r="C6" s="45"/>
      <c r="D6" s="45"/>
      <c r="E6" s="45" t="s">
        <v>136</v>
      </c>
      <c r="F6" s="46">
        <v>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ht="19.9" customHeight="1" spans="1:20">
      <c r="A7" s="45"/>
      <c r="B7" s="45"/>
      <c r="C7" s="45"/>
      <c r="D7" s="47"/>
      <c r="E7" s="47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19.9" customHeight="1" spans="1:20">
      <c r="A8" s="48"/>
      <c r="B8" s="48"/>
      <c r="C8" s="48"/>
      <c r="D8" s="49"/>
      <c r="E8" s="49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19.9" customHeight="1" spans="1:20">
      <c r="A9" s="50"/>
      <c r="B9" s="50"/>
      <c r="C9" s="50"/>
      <c r="D9" s="51"/>
      <c r="E9" s="52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ht="14.3" customHeight="1" spans="1:20">
      <c r="A10" s="55" t="s">
        <v>329</v>
      </c>
      <c r="B10" s="55"/>
      <c r="C10" s="55"/>
      <c r="D10" s="55"/>
      <c r="E10" s="55"/>
      <c r="F10" s="55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8"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39"/>
      <c r="B1" s="94" t="s">
        <v>5</v>
      </c>
      <c r="C1" s="94"/>
    </row>
    <row r="2" ht="21.85" customHeight="1" spans="1:3">
      <c r="B2" s="94"/>
      <c r="C2" s="94"/>
    </row>
    <row r="3" ht="27.1" customHeight="1" spans="1:3">
      <c r="B3" s="95" t="s">
        <v>6</v>
      </c>
      <c r="C3" s="95"/>
    </row>
    <row r="4" ht="28.45" customHeight="1" spans="1:3">
      <c r="B4" s="96">
        <v>1</v>
      </c>
      <c r="C4" s="97" t="s">
        <v>7</v>
      </c>
    </row>
    <row r="5" ht="28.45" customHeight="1" spans="1:3">
      <c r="B5" s="96">
        <v>2</v>
      </c>
      <c r="C5" s="98" t="s">
        <v>8</v>
      </c>
    </row>
    <row r="6" ht="28.45" customHeight="1" spans="1:3">
      <c r="B6" s="96">
        <v>3</v>
      </c>
      <c r="C6" s="97" t="s">
        <v>9</v>
      </c>
    </row>
    <row r="7" ht="28.45" customHeight="1" spans="1:3">
      <c r="B7" s="96">
        <v>4</v>
      </c>
      <c r="C7" s="97" t="s">
        <v>10</v>
      </c>
    </row>
    <row r="8" ht="28.45" customHeight="1" spans="1:3">
      <c r="B8" s="96">
        <v>5</v>
      </c>
      <c r="C8" s="97" t="s">
        <v>11</v>
      </c>
    </row>
    <row r="9" ht="28.45" customHeight="1" spans="1:3">
      <c r="B9" s="96">
        <v>6</v>
      </c>
      <c r="C9" s="97" t="s">
        <v>12</v>
      </c>
    </row>
    <row r="10" ht="28.45" customHeight="1" spans="1:3">
      <c r="B10" s="96">
        <v>7</v>
      </c>
      <c r="C10" s="97" t="s">
        <v>13</v>
      </c>
    </row>
    <row r="11" ht="28.45" customHeight="1" spans="1:3">
      <c r="B11" s="96">
        <v>8</v>
      </c>
      <c r="C11" s="97" t="s">
        <v>14</v>
      </c>
    </row>
    <row r="12" ht="28.45" customHeight="1" spans="1:3">
      <c r="B12" s="96">
        <v>9</v>
      </c>
      <c r="C12" s="97" t="s">
        <v>15</v>
      </c>
    </row>
    <row r="13" ht="28.45" customHeight="1" spans="1:3">
      <c r="B13" s="96">
        <v>10</v>
      </c>
      <c r="C13" s="97" t="s">
        <v>16</v>
      </c>
    </row>
    <row r="14" ht="28.45" customHeight="1" spans="1:3">
      <c r="B14" s="96">
        <v>11</v>
      </c>
      <c r="C14" s="97" t="s">
        <v>17</v>
      </c>
    </row>
    <row r="15" ht="28.45" customHeight="1" spans="1:3">
      <c r="B15" s="96">
        <v>12</v>
      </c>
      <c r="C15" s="97" t="s">
        <v>18</v>
      </c>
    </row>
    <row r="16" ht="28.45" customHeight="1" spans="1:3">
      <c r="B16" s="96">
        <v>13</v>
      </c>
      <c r="C16" s="97" t="s">
        <v>19</v>
      </c>
    </row>
    <row r="17" ht="28.45" customHeight="1" spans="2:3">
      <c r="B17" s="96">
        <v>14</v>
      </c>
      <c r="C17" s="97" t="s">
        <v>20</v>
      </c>
    </row>
    <row r="18" ht="28.45" customHeight="1" spans="2:3">
      <c r="B18" s="96">
        <v>15</v>
      </c>
      <c r="C18" s="97" t="s">
        <v>21</v>
      </c>
    </row>
    <row r="19" ht="28.45" customHeight="1" spans="2:3">
      <c r="B19" s="96">
        <v>16</v>
      </c>
      <c r="C19" s="97" t="s">
        <v>22</v>
      </c>
    </row>
    <row r="20" ht="28.45" customHeight="1" spans="2:3">
      <c r="B20" s="96">
        <v>17</v>
      </c>
      <c r="C20" s="97" t="s">
        <v>23</v>
      </c>
    </row>
    <row r="21" ht="28.45" customHeight="1" spans="2:3">
      <c r="B21" s="96">
        <v>18</v>
      </c>
      <c r="C21" s="97" t="s">
        <v>24</v>
      </c>
    </row>
    <row r="22" ht="28.45" customHeight="1" spans="2:3">
      <c r="B22" s="96">
        <v>19</v>
      </c>
      <c r="C22" s="97" t="s">
        <v>25</v>
      </c>
    </row>
    <row r="23" ht="28.45" customHeight="1" spans="2:3">
      <c r="B23" s="96">
        <v>20</v>
      </c>
      <c r="C23" s="97" t="s">
        <v>26</v>
      </c>
    </row>
    <row r="24" ht="28.45" customHeight="1" spans="2:3">
      <c r="B24" s="96">
        <v>21</v>
      </c>
      <c r="C24" s="97" t="s">
        <v>27</v>
      </c>
    </row>
    <row r="25" ht="28.45" customHeight="1" spans="2:3">
      <c r="B25" s="96">
        <v>22</v>
      </c>
      <c r="C25" s="97" t="s">
        <v>28</v>
      </c>
    </row>
    <row r="26" ht="28.45" customHeight="1" spans="2:3">
      <c r="B26" s="96">
        <v>23</v>
      </c>
      <c r="C26" s="97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39"/>
      <c r="S1" s="40" t="s">
        <v>469</v>
      </c>
      <c r="T1" s="40"/>
    </row>
    <row r="2" ht="41.45" customHeight="1" spans="1:20">
      <c r="A2" s="41" t="s">
        <v>24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ht="18.8" customHeight="1" spans="1:20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 t="s">
        <v>32</v>
      </c>
      <c r="T3" s="43"/>
    </row>
    <row r="4" ht="25.6" customHeight="1" spans="1:20">
      <c r="A4" s="44" t="s">
        <v>159</v>
      </c>
      <c r="B4" s="44"/>
      <c r="C4" s="44"/>
      <c r="D4" s="44" t="s">
        <v>236</v>
      </c>
      <c r="E4" s="44" t="s">
        <v>237</v>
      </c>
      <c r="F4" s="44" t="s">
        <v>266</v>
      </c>
      <c r="G4" s="44" t="s">
        <v>162</v>
      </c>
      <c r="H4" s="44"/>
      <c r="I4" s="44"/>
      <c r="J4" s="44"/>
      <c r="K4" s="44" t="s">
        <v>163</v>
      </c>
      <c r="L4" s="44"/>
      <c r="M4" s="44"/>
      <c r="N4" s="44"/>
      <c r="O4" s="44"/>
      <c r="P4" s="44"/>
      <c r="Q4" s="44"/>
      <c r="R4" s="44"/>
      <c r="S4" s="44"/>
      <c r="T4" s="44"/>
    </row>
    <row r="5" ht="43.7" customHeight="1" spans="1:20">
      <c r="A5" s="44" t="s">
        <v>167</v>
      </c>
      <c r="B5" s="44" t="s">
        <v>168</v>
      </c>
      <c r="C5" s="44" t="s">
        <v>169</v>
      </c>
      <c r="D5" s="44"/>
      <c r="E5" s="44"/>
      <c r="F5" s="44"/>
      <c r="G5" s="44" t="s">
        <v>136</v>
      </c>
      <c r="H5" s="44" t="s">
        <v>267</v>
      </c>
      <c r="I5" s="44" t="s">
        <v>268</v>
      </c>
      <c r="J5" s="44" t="s">
        <v>247</v>
      </c>
      <c r="K5" s="44" t="s">
        <v>136</v>
      </c>
      <c r="L5" s="44" t="s">
        <v>270</v>
      </c>
      <c r="M5" s="44" t="s">
        <v>271</v>
      </c>
      <c r="N5" s="44" t="s">
        <v>249</v>
      </c>
      <c r="O5" s="44" t="s">
        <v>272</v>
      </c>
      <c r="P5" s="44" t="s">
        <v>273</v>
      </c>
      <c r="Q5" s="44" t="s">
        <v>274</v>
      </c>
      <c r="R5" s="44" t="s">
        <v>245</v>
      </c>
      <c r="S5" s="44" t="s">
        <v>248</v>
      </c>
      <c r="T5" s="44" t="s">
        <v>252</v>
      </c>
    </row>
    <row r="6" ht="19.9" customHeight="1" spans="1:20">
      <c r="A6" s="45"/>
      <c r="B6" s="45"/>
      <c r="C6" s="45"/>
      <c r="D6" s="45"/>
      <c r="E6" s="45" t="s">
        <v>136</v>
      </c>
      <c r="F6" s="46">
        <v>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ht="19.9" customHeight="1" spans="1:20">
      <c r="A7" s="45"/>
      <c r="B7" s="45"/>
      <c r="C7" s="45"/>
      <c r="D7" s="47"/>
      <c r="E7" s="47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19.9" customHeight="1" spans="1:20">
      <c r="A8" s="48"/>
      <c r="B8" s="48"/>
      <c r="C8" s="48"/>
      <c r="D8" s="49"/>
      <c r="E8" s="49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19.9" customHeight="1" spans="1:20">
      <c r="A9" s="50"/>
      <c r="B9" s="50"/>
      <c r="C9" s="50"/>
      <c r="D9" s="51"/>
      <c r="E9" s="52"/>
      <c r="F9" s="53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ht="14.3" customHeight="1" spans="1:20">
      <c r="A10" s="55" t="s">
        <v>329</v>
      </c>
      <c r="B10" s="55"/>
      <c r="C10" s="55"/>
      <c r="D10" s="55"/>
      <c r="E10" s="55"/>
      <c r="F10" s="55"/>
      <c r="G10" s="55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9" defaultRowHeight="12" outlineLevelCol="7"/>
  <cols>
    <col min="1" max="1" width="11.125" style="1" customWidth="1"/>
    <col min="2" max="2" width="25.375" style="1" customWidth="1"/>
    <col min="3" max="3" width="15.3333333333333" style="1" customWidth="1"/>
    <col min="4" max="4" width="12.75" style="1" customWidth="1"/>
    <col min="5" max="5" width="16.4166666666667" style="1" customWidth="1"/>
    <col min="6" max="6" width="14.1166666666667" style="1" customWidth="1"/>
    <col min="7" max="7" width="15.3333333333333" style="1" customWidth="1"/>
    <col min="8" max="8" width="17.6416666666667" style="1" customWidth="1"/>
    <col min="9" max="16384" width="9" style="1"/>
  </cols>
  <sheetData>
    <row r="1" ht="14.3" customHeight="1" spans="1:8">
      <c r="A1" s="2"/>
      <c r="H1" s="21" t="s">
        <v>470</v>
      </c>
    </row>
    <row r="2" ht="33.9" customHeight="1" spans="1:8">
      <c r="A2" s="3" t="s">
        <v>25</v>
      </c>
      <c r="B2" s="3"/>
      <c r="C2" s="3"/>
      <c r="D2" s="3"/>
      <c r="E2" s="3"/>
      <c r="F2" s="3"/>
      <c r="G2" s="3"/>
      <c r="H2" s="3"/>
    </row>
    <row r="3" ht="21.1" customHeight="1" spans="1:8">
      <c r="A3" s="4" t="s">
        <v>31</v>
      </c>
      <c r="B3" s="4"/>
      <c r="C3" s="4"/>
      <c r="D3" s="4"/>
      <c r="E3" s="4"/>
      <c r="F3" s="4"/>
      <c r="G3" s="4"/>
      <c r="H3" s="5" t="s">
        <v>32</v>
      </c>
    </row>
    <row r="4" ht="17.3" customHeight="1" spans="1:8">
      <c r="A4" s="6" t="s">
        <v>160</v>
      </c>
      <c r="B4" s="6" t="s">
        <v>161</v>
      </c>
      <c r="C4" s="6" t="s">
        <v>136</v>
      </c>
      <c r="D4" s="6" t="s">
        <v>471</v>
      </c>
      <c r="E4" s="6"/>
      <c r="F4" s="6"/>
      <c r="G4" s="6"/>
      <c r="H4" s="6" t="s">
        <v>163</v>
      </c>
    </row>
    <row r="5" ht="20.35" customHeight="1" spans="1:8">
      <c r="A5" s="6"/>
      <c r="B5" s="6"/>
      <c r="C5" s="6"/>
      <c r="D5" s="6" t="s">
        <v>138</v>
      </c>
      <c r="E5" s="6" t="s">
        <v>289</v>
      </c>
      <c r="F5" s="6"/>
      <c r="G5" s="6" t="s">
        <v>290</v>
      </c>
      <c r="H5" s="6"/>
    </row>
    <row r="6" ht="20.35" customHeight="1" spans="1:8">
      <c r="A6" s="6"/>
      <c r="B6" s="6"/>
      <c r="C6" s="6"/>
      <c r="D6" s="6"/>
      <c r="E6" s="6" t="s">
        <v>267</v>
      </c>
      <c r="F6" s="6" t="s">
        <v>247</v>
      </c>
      <c r="G6" s="6"/>
      <c r="H6" s="6"/>
    </row>
    <row r="7" ht="19.9" customHeight="1" spans="1:8">
      <c r="A7" s="7"/>
      <c r="B7" s="6" t="s">
        <v>136</v>
      </c>
      <c r="C7" s="23">
        <v>0</v>
      </c>
      <c r="D7" s="23"/>
      <c r="E7" s="23"/>
      <c r="F7" s="23"/>
      <c r="G7" s="23"/>
      <c r="H7" s="23"/>
    </row>
    <row r="8" ht="19.9" customHeight="1" spans="1:8">
      <c r="A8" s="22"/>
      <c r="B8" s="22"/>
      <c r="C8" s="23"/>
      <c r="D8" s="23"/>
      <c r="E8" s="23"/>
      <c r="F8" s="23"/>
      <c r="G8" s="23"/>
      <c r="H8" s="23"/>
    </row>
    <row r="9" ht="19.9" customHeight="1" spans="1:8">
      <c r="A9" s="37"/>
      <c r="B9" s="37"/>
      <c r="C9" s="23"/>
      <c r="D9" s="23"/>
      <c r="E9" s="23"/>
      <c r="F9" s="23"/>
      <c r="G9" s="23"/>
      <c r="H9" s="23"/>
    </row>
    <row r="10" ht="19.9" customHeight="1" spans="1:8">
      <c r="A10" s="37"/>
      <c r="B10" s="37"/>
      <c r="C10" s="23"/>
      <c r="D10" s="23"/>
      <c r="E10" s="23"/>
      <c r="F10" s="23"/>
      <c r="G10" s="23"/>
      <c r="H10" s="23"/>
    </row>
    <row r="11" ht="19.9" customHeight="1" spans="1:8">
      <c r="A11" s="37"/>
      <c r="B11" s="37"/>
      <c r="C11" s="23"/>
      <c r="D11" s="23"/>
      <c r="E11" s="23"/>
      <c r="F11" s="23"/>
      <c r="G11" s="23"/>
      <c r="H11" s="23"/>
    </row>
    <row r="12" ht="19.9" customHeight="1" spans="1:8">
      <c r="A12" s="32"/>
      <c r="B12" s="32"/>
      <c r="C12" s="24"/>
      <c r="D12" s="24"/>
      <c r="E12" s="38"/>
      <c r="F12" s="38"/>
      <c r="G12" s="38"/>
      <c r="H12" s="38"/>
    </row>
    <row r="13" ht="14.3" customHeight="1" spans="1:8">
      <c r="A13" s="2" t="s">
        <v>329</v>
      </c>
      <c r="B13" s="2"/>
      <c r="C13" s="2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9" defaultRowHeight="12" outlineLevelCol="7"/>
  <cols>
    <col min="1" max="1" width="10.7166666666667" style="1" customWidth="1"/>
    <col min="2" max="2" width="22.8" style="1" customWidth="1"/>
    <col min="3" max="3" width="19.2666666666667" style="1" customWidth="1"/>
    <col min="4" max="4" width="16.6916666666667" style="1" customWidth="1"/>
    <col min="5" max="6" width="16.4166666666667" style="1" customWidth="1"/>
    <col min="7" max="8" width="17.6416666666667" style="1" customWidth="1"/>
    <col min="9" max="16384" width="9" style="1"/>
  </cols>
  <sheetData>
    <row r="1" ht="14.3" customHeight="1" spans="1:8">
      <c r="A1" s="2"/>
      <c r="H1" s="21" t="s">
        <v>472</v>
      </c>
    </row>
    <row r="2" ht="33.9" customHeight="1" spans="1:8">
      <c r="A2" s="3" t="s">
        <v>26</v>
      </c>
      <c r="B2" s="3"/>
      <c r="C2" s="3"/>
      <c r="D2" s="3"/>
      <c r="E2" s="3"/>
      <c r="F2" s="3"/>
      <c r="G2" s="3"/>
      <c r="H2" s="3"/>
    </row>
    <row r="3" ht="21.1" customHeight="1" spans="1:8">
      <c r="A3" s="4" t="s">
        <v>31</v>
      </c>
      <c r="B3" s="4"/>
      <c r="C3" s="4"/>
      <c r="D3" s="4"/>
      <c r="E3" s="4"/>
      <c r="F3" s="4"/>
      <c r="G3" s="4"/>
      <c r="H3" s="5" t="s">
        <v>32</v>
      </c>
    </row>
    <row r="4" ht="18.05" customHeight="1" spans="1:8">
      <c r="A4" s="6" t="s">
        <v>160</v>
      </c>
      <c r="B4" s="6" t="s">
        <v>161</v>
      </c>
      <c r="C4" s="6" t="s">
        <v>136</v>
      </c>
      <c r="D4" s="6" t="s">
        <v>473</v>
      </c>
      <c r="E4" s="6"/>
      <c r="F4" s="6"/>
      <c r="G4" s="6"/>
      <c r="H4" s="6" t="s">
        <v>163</v>
      </c>
    </row>
    <row r="5" ht="16.55" customHeight="1" spans="1:8">
      <c r="A5" s="6"/>
      <c r="B5" s="6"/>
      <c r="C5" s="6"/>
      <c r="D5" s="6" t="s">
        <v>138</v>
      </c>
      <c r="E5" s="6" t="s">
        <v>289</v>
      </c>
      <c r="F5" s="6"/>
      <c r="G5" s="6" t="s">
        <v>290</v>
      </c>
      <c r="H5" s="6"/>
    </row>
    <row r="6" ht="21.1" customHeight="1" spans="1:8">
      <c r="A6" s="6"/>
      <c r="B6" s="6"/>
      <c r="C6" s="6"/>
      <c r="D6" s="6"/>
      <c r="E6" s="6" t="s">
        <v>267</v>
      </c>
      <c r="F6" s="6" t="s">
        <v>247</v>
      </c>
      <c r="G6" s="6"/>
      <c r="H6" s="6"/>
    </row>
    <row r="7" ht="19.9" customHeight="1" spans="1:8">
      <c r="A7" s="7"/>
      <c r="B7" s="6" t="s">
        <v>136</v>
      </c>
      <c r="C7" s="23">
        <v>0</v>
      </c>
      <c r="D7" s="23"/>
      <c r="E7" s="23"/>
      <c r="F7" s="23"/>
      <c r="G7" s="23"/>
      <c r="H7" s="23"/>
    </row>
    <row r="8" ht="19.9" customHeight="1" spans="1:8">
      <c r="A8" s="22"/>
      <c r="B8" s="22"/>
      <c r="C8" s="23"/>
      <c r="D8" s="23"/>
      <c r="E8" s="23"/>
      <c r="F8" s="23"/>
      <c r="G8" s="23"/>
      <c r="H8" s="23"/>
    </row>
    <row r="9" ht="19.9" customHeight="1" spans="1:8">
      <c r="A9" s="37"/>
      <c r="B9" s="37"/>
      <c r="C9" s="23"/>
      <c r="D9" s="23"/>
      <c r="E9" s="23"/>
      <c r="F9" s="23"/>
      <c r="G9" s="23"/>
      <c r="H9" s="23"/>
    </row>
    <row r="10" ht="19.9" customHeight="1" spans="1:8">
      <c r="A10" s="37"/>
      <c r="B10" s="37"/>
      <c r="C10" s="23"/>
      <c r="D10" s="23"/>
      <c r="E10" s="23"/>
      <c r="F10" s="23"/>
      <c r="G10" s="23"/>
      <c r="H10" s="23"/>
    </row>
    <row r="11" ht="19.9" customHeight="1" spans="1:8">
      <c r="A11" s="37"/>
      <c r="B11" s="37"/>
      <c r="C11" s="23"/>
      <c r="D11" s="23"/>
      <c r="E11" s="23"/>
      <c r="F11" s="23"/>
      <c r="G11" s="23"/>
      <c r="H11" s="23"/>
    </row>
    <row r="12" ht="19.9" customHeight="1" spans="1:8">
      <c r="A12" s="32"/>
      <c r="B12" s="32"/>
      <c r="C12" s="24"/>
      <c r="D12" s="24"/>
      <c r="E12" s="38"/>
      <c r="F12" s="38"/>
      <c r="G12" s="38"/>
      <c r="H12" s="38"/>
    </row>
    <row r="13" ht="14.3" customHeight="1" spans="1:8">
      <c r="A13" s="2" t="s">
        <v>329</v>
      </c>
      <c r="B13" s="2"/>
      <c r="C13" s="2"/>
      <c r="D13" s="2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A4" workbookViewId="0">
      <selection activeCell="H25" sqref="H25"/>
    </sheetView>
  </sheetViews>
  <sheetFormatPr defaultColWidth="9" defaultRowHeight="12"/>
  <cols>
    <col min="1" max="1" width="10.0416666666667" style="1" customWidth="1"/>
    <col min="2" max="2" width="21.7083333333333" style="1" customWidth="1"/>
    <col min="3" max="3" width="13.3" style="1" customWidth="1"/>
    <col min="4" max="14" width="7.69166666666667" style="1" customWidth="1"/>
    <col min="15" max="17" width="9.76666666666667" style="1" customWidth="1"/>
    <col min="18" max="16384" width="9" style="1"/>
  </cols>
  <sheetData>
    <row r="1" ht="14.3" customHeight="1" spans="1:14">
      <c r="A1" s="2"/>
      <c r="M1" s="21" t="s">
        <v>474</v>
      </c>
      <c r="N1" s="21"/>
    </row>
    <row r="2" ht="39.9" customHeight="1" spans="1:14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8" customHeight="1" spans="1:14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 t="s">
        <v>32</v>
      </c>
      <c r="N3" s="5"/>
    </row>
    <row r="4" ht="22.75" customHeight="1" spans="1:14">
      <c r="A4" s="6" t="s">
        <v>236</v>
      </c>
      <c r="B4" s="6" t="s">
        <v>475</v>
      </c>
      <c r="C4" s="6" t="s">
        <v>476</v>
      </c>
      <c r="D4" s="6"/>
      <c r="E4" s="6"/>
      <c r="F4" s="6"/>
      <c r="G4" s="6"/>
      <c r="H4" s="6"/>
      <c r="I4" s="6"/>
      <c r="J4" s="6"/>
      <c r="K4" s="6"/>
      <c r="L4" s="6"/>
      <c r="M4" s="6" t="s">
        <v>477</v>
      </c>
      <c r="N4" s="6"/>
    </row>
    <row r="5" ht="27.85" customHeight="1" spans="1:14">
      <c r="A5" s="6"/>
      <c r="B5" s="6"/>
      <c r="C5" s="6" t="s">
        <v>478</v>
      </c>
      <c r="D5" s="6" t="s">
        <v>139</v>
      </c>
      <c r="E5" s="6"/>
      <c r="F5" s="6"/>
      <c r="G5" s="6"/>
      <c r="H5" s="6"/>
      <c r="I5" s="6"/>
      <c r="J5" s="6" t="s">
        <v>479</v>
      </c>
      <c r="K5" s="6" t="s">
        <v>141</v>
      </c>
      <c r="L5" s="6" t="s">
        <v>142</v>
      </c>
      <c r="M5" s="6" t="s">
        <v>480</v>
      </c>
      <c r="N5" s="6" t="s">
        <v>481</v>
      </c>
    </row>
    <row r="6" ht="39.15" customHeight="1" spans="1:14">
      <c r="A6" s="6"/>
      <c r="B6" s="6"/>
      <c r="C6" s="6"/>
      <c r="D6" s="6" t="s">
        <v>482</v>
      </c>
      <c r="E6" s="6" t="s">
        <v>483</v>
      </c>
      <c r="F6" s="6" t="s">
        <v>484</v>
      </c>
      <c r="G6" s="6" t="s">
        <v>485</v>
      </c>
      <c r="H6" s="6" t="s">
        <v>486</v>
      </c>
      <c r="I6" s="6" t="s">
        <v>487</v>
      </c>
      <c r="J6" s="6"/>
      <c r="K6" s="6"/>
      <c r="L6" s="6"/>
      <c r="M6" s="6"/>
      <c r="N6" s="6"/>
    </row>
    <row r="7" ht="19.9" customHeight="1" spans="1:14">
      <c r="A7" s="7"/>
      <c r="B7" s="6" t="s">
        <v>136</v>
      </c>
      <c r="C7" s="23">
        <v>3710.9</v>
      </c>
      <c r="D7" s="23">
        <v>398.9</v>
      </c>
      <c r="E7" s="23">
        <v>310.1</v>
      </c>
      <c r="F7" s="23">
        <v>88.8</v>
      </c>
      <c r="G7" s="23"/>
      <c r="H7" s="23"/>
      <c r="I7" s="23"/>
      <c r="J7" s="23"/>
      <c r="K7" s="23"/>
      <c r="L7" s="23"/>
      <c r="M7" s="23">
        <v>448.9</v>
      </c>
      <c r="N7" s="7">
        <v>3262</v>
      </c>
    </row>
    <row r="8" ht="19.9" customHeight="1" spans="1:14">
      <c r="A8" s="22" t="s">
        <v>154</v>
      </c>
      <c r="B8" s="22" t="s">
        <v>155</v>
      </c>
      <c r="C8" s="23">
        <f>SUM(C9:C21)</f>
        <v>3710.9</v>
      </c>
      <c r="D8" s="23">
        <f>SUM(D9:D21)</f>
        <v>398.9</v>
      </c>
      <c r="E8" s="23">
        <f>SUM(E9:E21)</f>
        <v>310.1</v>
      </c>
      <c r="F8" s="23">
        <f>SUM(F9:F21)</f>
        <v>88.8</v>
      </c>
      <c r="G8" s="23"/>
      <c r="H8" s="23"/>
      <c r="I8" s="23"/>
      <c r="J8" s="23"/>
      <c r="K8" s="23"/>
      <c r="L8" s="23"/>
      <c r="M8" s="23">
        <f>SUM(M9:M21)</f>
        <v>448.9</v>
      </c>
      <c r="N8" s="7">
        <v>3262</v>
      </c>
    </row>
    <row r="9" ht="40" customHeight="1" spans="1:14">
      <c r="A9" s="32" t="s">
        <v>488</v>
      </c>
      <c r="B9" s="32" t="s">
        <v>489</v>
      </c>
      <c r="C9" s="24">
        <v>13.8</v>
      </c>
      <c r="D9" s="24">
        <v>13.8</v>
      </c>
      <c r="E9" s="24">
        <v>13.8</v>
      </c>
      <c r="F9" s="24"/>
      <c r="G9" s="24"/>
      <c r="H9" s="24"/>
      <c r="I9" s="24"/>
      <c r="J9" s="24"/>
      <c r="K9" s="24"/>
      <c r="L9" s="24"/>
      <c r="M9" s="24">
        <v>13.8</v>
      </c>
      <c r="N9" s="11"/>
    </row>
    <row r="10" ht="42" customHeight="1" spans="1:14">
      <c r="A10" s="32" t="s">
        <v>488</v>
      </c>
      <c r="B10" s="32" t="s">
        <v>490</v>
      </c>
      <c r="C10" s="24">
        <v>21.3</v>
      </c>
      <c r="D10" s="24">
        <v>21.3</v>
      </c>
      <c r="E10" s="24">
        <v>21.3</v>
      </c>
      <c r="F10" s="24"/>
      <c r="G10" s="24"/>
      <c r="H10" s="24"/>
      <c r="I10" s="24"/>
      <c r="J10" s="24"/>
      <c r="K10" s="24"/>
      <c r="L10" s="24"/>
      <c r="M10" s="24">
        <v>21.3</v>
      </c>
      <c r="N10" s="11"/>
    </row>
    <row r="11" ht="19.9" customHeight="1" spans="1:14">
      <c r="A11" s="32" t="s">
        <v>488</v>
      </c>
      <c r="B11" s="33" t="s">
        <v>491</v>
      </c>
      <c r="C11" s="34">
        <f t="shared" ref="C11:C14" si="0">D11+G11+H11+I11+J11</f>
        <v>20</v>
      </c>
      <c r="D11" s="34">
        <f t="shared" ref="D11:D14" si="1">E11+F11</f>
        <v>20</v>
      </c>
      <c r="E11" s="34">
        <v>20</v>
      </c>
      <c r="F11" s="34"/>
      <c r="G11" s="23"/>
      <c r="H11" s="23"/>
      <c r="I11" s="23"/>
      <c r="J11" s="23"/>
      <c r="K11" s="23"/>
      <c r="L11" s="23"/>
      <c r="M11" s="7">
        <v>20</v>
      </c>
      <c r="N11" s="35"/>
    </row>
    <row r="12" ht="30" customHeight="1" spans="1:14">
      <c r="A12" s="32" t="s">
        <v>488</v>
      </c>
      <c r="B12" s="33" t="s">
        <v>492</v>
      </c>
      <c r="C12" s="34">
        <f t="shared" si="0"/>
        <v>20</v>
      </c>
      <c r="D12" s="34">
        <f t="shared" si="1"/>
        <v>20</v>
      </c>
      <c r="E12" s="34">
        <v>10</v>
      </c>
      <c r="F12" s="34">
        <v>10</v>
      </c>
      <c r="G12" s="23"/>
      <c r="H12" s="23"/>
      <c r="I12" s="23"/>
      <c r="J12" s="23"/>
      <c r="K12" s="23"/>
      <c r="L12" s="23"/>
      <c r="M12" s="7">
        <v>20</v>
      </c>
      <c r="N12" s="36"/>
    </row>
    <row r="13" ht="19.9" customHeight="1" spans="1:14">
      <c r="A13" s="32" t="s">
        <v>488</v>
      </c>
      <c r="B13" s="33" t="s">
        <v>493</v>
      </c>
      <c r="C13" s="34">
        <f t="shared" si="0"/>
        <v>20</v>
      </c>
      <c r="D13" s="34">
        <f t="shared" si="1"/>
        <v>20</v>
      </c>
      <c r="E13" s="34"/>
      <c r="F13" s="34">
        <v>20</v>
      </c>
      <c r="G13" s="23"/>
      <c r="H13" s="23"/>
      <c r="I13" s="23"/>
      <c r="J13" s="23"/>
      <c r="K13" s="23"/>
      <c r="L13" s="23"/>
      <c r="M13" s="7">
        <v>20</v>
      </c>
      <c r="N13" s="36"/>
    </row>
    <row r="14" ht="19.9" customHeight="1" spans="1:14">
      <c r="A14" s="32" t="s">
        <v>488</v>
      </c>
      <c r="B14" s="33" t="s">
        <v>494</v>
      </c>
      <c r="C14" s="34">
        <f t="shared" si="0"/>
        <v>10</v>
      </c>
      <c r="D14" s="34">
        <f t="shared" si="1"/>
        <v>10</v>
      </c>
      <c r="E14" s="34"/>
      <c r="F14" s="34">
        <v>10</v>
      </c>
      <c r="G14" s="23"/>
      <c r="H14" s="23"/>
      <c r="I14" s="23"/>
      <c r="J14" s="23"/>
      <c r="K14" s="23"/>
      <c r="L14" s="23"/>
      <c r="M14" s="7">
        <v>10</v>
      </c>
      <c r="N14" s="36"/>
    </row>
    <row r="15" ht="19.9" customHeight="1" spans="1:14">
      <c r="A15" s="32" t="s">
        <v>488</v>
      </c>
      <c r="B15" s="33" t="s">
        <v>495</v>
      </c>
      <c r="C15" s="33">
        <v>3164</v>
      </c>
      <c r="D15" s="33">
        <f t="shared" ref="D15:D21" si="2">E15+F15</f>
        <v>0</v>
      </c>
      <c r="E15" s="33"/>
      <c r="F15" s="33"/>
      <c r="G15" s="33"/>
      <c r="H15" s="33"/>
      <c r="I15" s="33"/>
      <c r="J15" s="33"/>
      <c r="K15" s="33"/>
      <c r="L15" s="33"/>
      <c r="M15" s="33"/>
      <c r="N15" s="33">
        <v>3164</v>
      </c>
    </row>
    <row r="16" ht="38" customHeight="1" spans="1:14">
      <c r="A16" s="32" t="s">
        <v>488</v>
      </c>
      <c r="B16" s="33" t="s">
        <v>496</v>
      </c>
      <c r="C16" s="33">
        <v>148</v>
      </c>
      <c r="D16" s="33">
        <f t="shared" si="2"/>
        <v>0</v>
      </c>
      <c r="E16" s="33"/>
      <c r="F16" s="33"/>
      <c r="G16" s="33"/>
      <c r="H16" s="33"/>
      <c r="I16" s="33"/>
      <c r="J16" s="33"/>
      <c r="K16" s="33"/>
      <c r="L16" s="33"/>
      <c r="M16" s="33">
        <v>50</v>
      </c>
      <c r="N16" s="33">
        <v>98</v>
      </c>
    </row>
    <row r="17" ht="27" customHeight="1" spans="1:14">
      <c r="A17" s="32" t="s">
        <v>488</v>
      </c>
      <c r="B17" s="33" t="s">
        <v>497</v>
      </c>
      <c r="C17" s="33">
        <f t="shared" ref="C15:C21" si="3">D17+G17+H17+I17+J17</f>
        <v>28.8</v>
      </c>
      <c r="D17" s="33">
        <f t="shared" si="2"/>
        <v>28.8</v>
      </c>
      <c r="E17" s="33"/>
      <c r="F17" s="33">
        <v>28.8</v>
      </c>
      <c r="G17" s="33"/>
      <c r="H17" s="33"/>
      <c r="I17" s="33"/>
      <c r="J17" s="33"/>
      <c r="K17" s="33"/>
      <c r="L17" s="33"/>
      <c r="M17" s="33">
        <v>28.8</v>
      </c>
      <c r="N17" s="33"/>
    </row>
    <row r="18" ht="27" customHeight="1" spans="1:14">
      <c r="A18" s="32" t="s">
        <v>488</v>
      </c>
      <c r="B18" s="33" t="s">
        <v>498</v>
      </c>
      <c r="C18" s="33">
        <f t="shared" si="3"/>
        <v>20</v>
      </c>
      <c r="D18" s="33">
        <f t="shared" si="2"/>
        <v>20</v>
      </c>
      <c r="E18" s="33"/>
      <c r="F18" s="33">
        <v>20</v>
      </c>
      <c r="G18" s="33"/>
      <c r="H18" s="33"/>
      <c r="I18" s="33"/>
      <c r="J18" s="33"/>
      <c r="K18" s="33"/>
      <c r="L18" s="33"/>
      <c r="M18" s="33">
        <v>20</v>
      </c>
      <c r="N18" s="33"/>
    </row>
    <row r="19" ht="19.9" customHeight="1" spans="1:14">
      <c r="A19" s="32" t="s">
        <v>488</v>
      </c>
      <c r="B19" s="33" t="s">
        <v>499</v>
      </c>
      <c r="C19" s="33">
        <f t="shared" si="3"/>
        <v>65</v>
      </c>
      <c r="D19" s="33">
        <f t="shared" si="2"/>
        <v>65</v>
      </c>
      <c r="E19" s="33">
        <v>65</v>
      </c>
      <c r="F19" s="33"/>
      <c r="G19" s="33"/>
      <c r="H19" s="33"/>
      <c r="I19" s="33"/>
      <c r="J19" s="33"/>
      <c r="K19" s="33"/>
      <c r="L19" s="33"/>
      <c r="M19" s="33">
        <v>65</v>
      </c>
      <c r="N19" s="33"/>
    </row>
    <row r="20" ht="19.9" customHeight="1" spans="1:14">
      <c r="A20" s="32" t="s">
        <v>488</v>
      </c>
      <c r="B20" s="33" t="s">
        <v>500</v>
      </c>
      <c r="C20" s="33">
        <f t="shared" si="3"/>
        <v>100</v>
      </c>
      <c r="D20" s="33">
        <f t="shared" si="2"/>
        <v>100</v>
      </c>
      <c r="E20" s="33">
        <v>100</v>
      </c>
      <c r="F20" s="33"/>
      <c r="G20" s="33"/>
      <c r="H20" s="33"/>
      <c r="I20" s="33"/>
      <c r="J20" s="33"/>
      <c r="K20" s="33"/>
      <c r="L20" s="33"/>
      <c r="M20" s="33">
        <v>100</v>
      </c>
      <c r="N20" s="33"/>
    </row>
    <row r="21" ht="39" customHeight="1" spans="1:14">
      <c r="A21" s="32" t="s">
        <v>488</v>
      </c>
      <c r="B21" s="33" t="s">
        <v>501</v>
      </c>
      <c r="C21" s="33">
        <f t="shared" si="3"/>
        <v>80</v>
      </c>
      <c r="D21" s="33">
        <f t="shared" si="2"/>
        <v>80</v>
      </c>
      <c r="E21" s="33">
        <v>80</v>
      </c>
      <c r="F21" s="33"/>
      <c r="G21" s="33"/>
      <c r="H21" s="33"/>
      <c r="I21" s="33"/>
      <c r="J21" s="33"/>
      <c r="K21" s="33"/>
      <c r="L21" s="33"/>
      <c r="M21" s="33">
        <v>80</v>
      </c>
      <c r="N21" s="33"/>
    </row>
    <row r="22" ht="14.3" customHeight="1" spans="1:14">
      <c r="A22" s="2" t="s">
        <v>329</v>
      </c>
      <c r="B22" s="2"/>
      <c r="C22" s="2"/>
      <c r="D22" s="2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22:D22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3"/>
  <sheetViews>
    <sheetView workbookViewId="0">
      <pane ySplit="5" topLeftCell="A26" activePane="bottomLeft" state="frozen"/>
      <selection/>
      <selection pane="bottomLeft" activeCell="C6" sqref="C6"/>
    </sheetView>
  </sheetViews>
  <sheetFormatPr defaultColWidth="9" defaultRowHeight="33" customHeight="1"/>
  <cols>
    <col min="1" max="1" width="6.78333333333333" style="1" customWidth="1"/>
    <col min="2" max="2" width="15.0666666666667" style="1" customWidth="1"/>
    <col min="3" max="3" width="8.55" style="1" customWidth="1"/>
    <col min="4" max="4" width="12.2083333333333" style="1" customWidth="1"/>
    <col min="5" max="5" width="7.45833333333333" style="1" customWidth="1"/>
    <col min="6" max="6" width="10.375" style="1" customWidth="1"/>
    <col min="7" max="7" width="11.2583333333333" style="1" customWidth="1"/>
    <col min="8" max="8" width="18.1833333333333" style="19" customWidth="1"/>
    <col min="9" max="9" width="9.5" style="1" customWidth="1"/>
    <col min="10" max="10" width="8.95" style="1" customWidth="1"/>
    <col min="11" max="11" width="8.14166666666667" style="1" customWidth="1"/>
    <col min="12" max="12" width="9.76666666666667" style="1" customWidth="1"/>
    <col min="13" max="13" width="16.825" style="1" customWidth="1"/>
    <col min="14" max="16" width="9.76666666666667" style="1" customWidth="1"/>
    <col min="17" max="16384" width="9" style="1"/>
  </cols>
  <sheetData>
    <row r="1" customHeight="1" spans="1:13">
      <c r="A1" s="2"/>
      <c r="B1" s="2"/>
      <c r="C1" s="2"/>
      <c r="D1" s="2"/>
      <c r="E1" s="2"/>
      <c r="F1" s="2"/>
      <c r="G1" s="2"/>
      <c r="H1" s="20"/>
      <c r="I1" s="2"/>
      <c r="J1" s="2"/>
      <c r="K1" s="2"/>
      <c r="L1" s="2"/>
      <c r="M1" s="21" t="s">
        <v>502</v>
      </c>
    </row>
    <row r="2" customHeight="1" spans="1:13">
      <c r="A2" s="2"/>
      <c r="B2" s="2"/>
      <c r="C2" s="3" t="s">
        <v>28</v>
      </c>
      <c r="D2" s="3"/>
      <c r="E2" s="3"/>
      <c r="F2" s="3"/>
      <c r="G2" s="3"/>
      <c r="H2" s="3"/>
      <c r="I2" s="3"/>
      <c r="J2" s="3"/>
      <c r="K2" s="3"/>
      <c r="L2" s="3"/>
      <c r="M2" s="3"/>
    </row>
    <row r="3" customHeight="1" spans="1:13">
      <c r="A3" s="4" t="s">
        <v>31</v>
      </c>
      <c r="B3" s="4"/>
      <c r="C3" s="4"/>
      <c r="D3" s="4"/>
      <c r="E3" s="4"/>
      <c r="F3" s="4"/>
      <c r="G3" s="4"/>
      <c r="H3" s="3"/>
      <c r="I3" s="4"/>
      <c r="J3" s="4"/>
      <c r="K3" s="4"/>
      <c r="L3" s="5" t="s">
        <v>32</v>
      </c>
      <c r="M3" s="5"/>
    </row>
    <row r="4" customHeight="1" spans="1:13">
      <c r="A4" s="6" t="s">
        <v>236</v>
      </c>
      <c r="B4" s="6" t="s">
        <v>503</v>
      </c>
      <c r="C4" s="6" t="s">
        <v>504</v>
      </c>
      <c r="D4" s="6" t="s">
        <v>505</v>
      </c>
      <c r="E4" s="6" t="s">
        <v>506</v>
      </c>
      <c r="F4" s="6"/>
      <c r="G4" s="6"/>
      <c r="H4" s="6"/>
      <c r="I4" s="6"/>
      <c r="J4" s="6"/>
      <c r="K4" s="6"/>
      <c r="L4" s="6"/>
      <c r="M4" s="6"/>
    </row>
    <row r="5" customHeight="1" spans="1:13">
      <c r="A5" s="6"/>
      <c r="B5" s="6"/>
      <c r="C5" s="6"/>
      <c r="D5" s="6"/>
      <c r="E5" s="6" t="s">
        <v>507</v>
      </c>
      <c r="F5" s="6" t="s">
        <v>508</v>
      </c>
      <c r="G5" s="6" t="s">
        <v>509</v>
      </c>
      <c r="H5" s="6" t="s">
        <v>510</v>
      </c>
      <c r="I5" s="6" t="s">
        <v>511</v>
      </c>
      <c r="J5" s="6" t="s">
        <v>512</v>
      </c>
      <c r="K5" s="6" t="s">
        <v>513</v>
      </c>
      <c r="L5" s="6" t="s">
        <v>514</v>
      </c>
      <c r="M5" s="6" t="s">
        <v>515</v>
      </c>
    </row>
    <row r="6" customHeight="1" spans="1:13">
      <c r="A6" s="22" t="s">
        <v>2</v>
      </c>
      <c r="B6" s="22" t="s">
        <v>4</v>
      </c>
      <c r="C6" s="23">
        <v>3710.9</v>
      </c>
      <c r="D6" s="7"/>
      <c r="E6" s="7"/>
      <c r="F6" s="7"/>
      <c r="G6" s="7"/>
      <c r="H6" s="6"/>
      <c r="I6" s="7"/>
      <c r="J6" s="7"/>
      <c r="K6" s="7"/>
      <c r="L6" s="7"/>
      <c r="M6" s="7"/>
    </row>
    <row r="7" customHeight="1" spans="1:13">
      <c r="A7" s="11" t="s">
        <v>156</v>
      </c>
      <c r="B7" s="11" t="s">
        <v>516</v>
      </c>
      <c r="C7" s="24">
        <v>13.8</v>
      </c>
      <c r="D7" s="11" t="s">
        <v>517</v>
      </c>
      <c r="E7" s="16" t="s">
        <v>518</v>
      </c>
      <c r="F7" s="16" t="s">
        <v>519</v>
      </c>
      <c r="G7" s="11" t="s">
        <v>520</v>
      </c>
      <c r="H7" s="16" t="s">
        <v>521</v>
      </c>
      <c r="I7" s="11"/>
      <c r="J7" s="11"/>
      <c r="K7" s="11" t="s">
        <v>522</v>
      </c>
      <c r="L7" s="11" t="s">
        <v>523</v>
      </c>
      <c r="M7" s="11"/>
    </row>
    <row r="8" customHeight="1" spans="1:13">
      <c r="A8" s="11"/>
      <c r="B8" s="11"/>
      <c r="C8" s="24"/>
      <c r="D8" s="11"/>
      <c r="E8" s="16"/>
      <c r="F8" s="16" t="s">
        <v>524</v>
      </c>
      <c r="G8" s="11"/>
      <c r="H8" s="16"/>
      <c r="I8" s="11"/>
      <c r="J8" s="11"/>
      <c r="K8" s="11"/>
      <c r="L8" s="11"/>
      <c r="M8" s="11"/>
    </row>
    <row r="9" customHeight="1" spans="1:13">
      <c r="A9" s="11"/>
      <c r="B9" s="11"/>
      <c r="C9" s="24"/>
      <c r="D9" s="11"/>
      <c r="E9" s="16"/>
      <c r="F9" s="16" t="s">
        <v>525</v>
      </c>
      <c r="G9" s="11"/>
      <c r="H9" s="16"/>
      <c r="I9" s="11"/>
      <c r="J9" s="11"/>
      <c r="K9" s="11"/>
      <c r="L9" s="11"/>
      <c r="M9" s="11"/>
    </row>
    <row r="10" customHeight="1" spans="1:13">
      <c r="A10" s="11"/>
      <c r="B10" s="11"/>
      <c r="C10" s="24"/>
      <c r="D10" s="11"/>
      <c r="E10" s="16" t="s">
        <v>526</v>
      </c>
      <c r="F10" s="16" t="s">
        <v>527</v>
      </c>
      <c r="G10" s="11" t="s">
        <v>528</v>
      </c>
      <c r="H10" s="16" t="s">
        <v>529</v>
      </c>
      <c r="I10" s="11"/>
      <c r="J10" s="11"/>
      <c r="K10" s="11" t="s">
        <v>530</v>
      </c>
      <c r="L10" s="11" t="s">
        <v>531</v>
      </c>
      <c r="M10" s="11"/>
    </row>
    <row r="11" customHeight="1" spans="1:13">
      <c r="A11" s="11"/>
      <c r="B11" s="11"/>
      <c r="C11" s="24"/>
      <c r="D11" s="11"/>
      <c r="E11" s="16"/>
      <c r="F11" s="16" t="s">
        <v>532</v>
      </c>
      <c r="G11" s="11" t="s">
        <v>533</v>
      </c>
      <c r="H11" s="16" t="s">
        <v>534</v>
      </c>
      <c r="I11" s="11"/>
      <c r="J11" s="11"/>
      <c r="K11" s="11" t="s">
        <v>535</v>
      </c>
      <c r="L11" s="11" t="s">
        <v>536</v>
      </c>
      <c r="M11" s="11"/>
    </row>
    <row r="12" customHeight="1" spans="1:13">
      <c r="A12" s="11"/>
      <c r="B12" s="11"/>
      <c r="C12" s="24"/>
      <c r="D12" s="11"/>
      <c r="E12" s="16"/>
      <c r="F12" s="16" t="s">
        <v>537</v>
      </c>
      <c r="G12" s="11" t="s">
        <v>538</v>
      </c>
      <c r="H12" s="16" t="s">
        <v>539</v>
      </c>
      <c r="I12" s="11"/>
      <c r="J12" s="11"/>
      <c r="K12" s="11"/>
      <c r="L12" s="11" t="s">
        <v>540</v>
      </c>
      <c r="M12" s="11"/>
    </row>
    <row r="13" customHeight="1" spans="1:13">
      <c r="A13" s="11"/>
      <c r="B13" s="11"/>
      <c r="C13" s="24"/>
      <c r="D13" s="11"/>
      <c r="E13" s="16" t="s">
        <v>541</v>
      </c>
      <c r="F13" s="16" t="s">
        <v>542</v>
      </c>
      <c r="G13" s="11"/>
      <c r="H13" s="16"/>
      <c r="I13" s="11"/>
      <c r="J13" s="11"/>
      <c r="K13" s="11"/>
      <c r="L13" s="11"/>
      <c r="M13" s="11"/>
    </row>
    <row r="14" customHeight="1" spans="1:13">
      <c r="A14" s="11"/>
      <c r="B14" s="11"/>
      <c r="C14" s="24"/>
      <c r="D14" s="11"/>
      <c r="E14" s="16"/>
      <c r="F14" s="16" t="s">
        <v>543</v>
      </c>
      <c r="G14" s="11" t="s">
        <v>544</v>
      </c>
      <c r="H14" s="16" t="s">
        <v>534</v>
      </c>
      <c r="I14" s="11"/>
      <c r="J14" s="11"/>
      <c r="K14" s="11" t="s">
        <v>535</v>
      </c>
      <c r="L14" s="11" t="s">
        <v>536</v>
      </c>
      <c r="M14" s="11"/>
    </row>
    <row r="15" customHeight="1" spans="1:13">
      <c r="A15" s="11"/>
      <c r="B15" s="11"/>
      <c r="C15" s="24"/>
      <c r="D15" s="11"/>
      <c r="E15" s="16"/>
      <c r="F15" s="16" t="s">
        <v>545</v>
      </c>
      <c r="G15" s="11"/>
      <c r="H15" s="16"/>
      <c r="I15" s="11"/>
      <c r="J15" s="11"/>
      <c r="K15" s="11"/>
      <c r="L15" s="11"/>
      <c r="M15" s="11"/>
    </row>
    <row r="16" customHeight="1" spans="1:13">
      <c r="A16" s="11"/>
      <c r="B16" s="11"/>
      <c r="C16" s="24"/>
      <c r="D16" s="11"/>
      <c r="E16" s="16"/>
      <c r="F16" s="16" t="s">
        <v>546</v>
      </c>
      <c r="G16" s="11"/>
      <c r="H16" s="16"/>
      <c r="I16" s="11"/>
      <c r="J16" s="11"/>
      <c r="K16" s="11"/>
      <c r="L16" s="11"/>
      <c r="M16" s="11"/>
    </row>
    <row r="17" customHeight="1" spans="1:13">
      <c r="A17" s="11"/>
      <c r="B17" s="11"/>
      <c r="C17" s="24"/>
      <c r="D17" s="11"/>
      <c r="E17" s="16" t="s">
        <v>547</v>
      </c>
      <c r="F17" s="16" t="s">
        <v>548</v>
      </c>
      <c r="G17" s="11" t="s">
        <v>549</v>
      </c>
      <c r="H17" s="16" t="s">
        <v>550</v>
      </c>
      <c r="I17" s="11"/>
      <c r="J17" s="11"/>
      <c r="K17" s="11" t="s">
        <v>535</v>
      </c>
      <c r="L17" s="11" t="s">
        <v>531</v>
      </c>
      <c r="M17" s="11"/>
    </row>
    <row r="18" customHeight="1" spans="1:13">
      <c r="A18" s="11" t="s">
        <v>156</v>
      </c>
      <c r="B18" s="11" t="s">
        <v>551</v>
      </c>
      <c r="C18" s="24">
        <v>21.3</v>
      </c>
      <c r="D18" s="11" t="s">
        <v>552</v>
      </c>
      <c r="E18" s="16" t="s">
        <v>518</v>
      </c>
      <c r="F18" s="16" t="s">
        <v>519</v>
      </c>
      <c r="G18" s="11" t="s">
        <v>553</v>
      </c>
      <c r="H18" s="16" t="s">
        <v>554</v>
      </c>
      <c r="I18" s="11"/>
      <c r="J18" s="11"/>
      <c r="K18" s="11" t="s">
        <v>522</v>
      </c>
      <c r="L18" s="11" t="s">
        <v>523</v>
      </c>
      <c r="M18" s="11"/>
    </row>
    <row r="19" customHeight="1" spans="1:13">
      <c r="A19" s="11"/>
      <c r="B19" s="11"/>
      <c r="C19" s="24"/>
      <c r="D19" s="11"/>
      <c r="E19" s="16"/>
      <c r="F19" s="16" t="s">
        <v>524</v>
      </c>
      <c r="G19" s="11"/>
      <c r="H19" s="16"/>
      <c r="I19" s="11"/>
      <c r="J19" s="11"/>
      <c r="K19" s="11"/>
      <c r="L19" s="11"/>
      <c r="M19" s="11"/>
    </row>
    <row r="20" customHeight="1" spans="1:13">
      <c r="A20" s="11"/>
      <c r="B20" s="11"/>
      <c r="C20" s="24"/>
      <c r="D20" s="11"/>
      <c r="E20" s="16"/>
      <c r="F20" s="16" t="s">
        <v>525</v>
      </c>
      <c r="G20" s="11"/>
      <c r="H20" s="16"/>
      <c r="I20" s="11"/>
      <c r="J20" s="11"/>
      <c r="K20" s="11"/>
      <c r="L20" s="11"/>
      <c r="M20" s="11"/>
    </row>
    <row r="21" customHeight="1" spans="1:13">
      <c r="A21" s="11"/>
      <c r="B21" s="11"/>
      <c r="C21" s="24"/>
      <c r="D21" s="11"/>
      <c r="E21" s="16" t="s">
        <v>526</v>
      </c>
      <c r="F21" s="16" t="s">
        <v>527</v>
      </c>
      <c r="G21" s="11" t="s">
        <v>555</v>
      </c>
      <c r="H21" s="16" t="s">
        <v>556</v>
      </c>
      <c r="I21" s="11"/>
      <c r="J21" s="11"/>
      <c r="K21" s="11" t="s">
        <v>557</v>
      </c>
      <c r="L21" s="11" t="s">
        <v>531</v>
      </c>
      <c r="M21" s="11"/>
    </row>
    <row r="22" customHeight="1" spans="1:13">
      <c r="A22" s="11"/>
      <c r="B22" s="11"/>
      <c r="C22" s="24"/>
      <c r="D22" s="11"/>
      <c r="E22" s="16"/>
      <c r="F22" s="16" t="s">
        <v>532</v>
      </c>
      <c r="G22" s="11" t="s">
        <v>558</v>
      </c>
      <c r="H22" s="16" t="s">
        <v>559</v>
      </c>
      <c r="I22" s="11"/>
      <c r="J22" s="11"/>
      <c r="K22" s="11" t="s">
        <v>535</v>
      </c>
      <c r="L22" s="11" t="s">
        <v>531</v>
      </c>
      <c r="M22" s="11"/>
    </row>
    <row r="23" customHeight="1" spans="1:13">
      <c r="A23" s="11"/>
      <c r="B23" s="11"/>
      <c r="C23" s="24"/>
      <c r="D23" s="11"/>
      <c r="E23" s="16"/>
      <c r="F23" s="16" t="s">
        <v>537</v>
      </c>
      <c r="G23" s="11" t="s">
        <v>560</v>
      </c>
      <c r="H23" s="16" t="s">
        <v>539</v>
      </c>
      <c r="I23" s="11"/>
      <c r="J23" s="11"/>
      <c r="K23" s="11"/>
      <c r="L23" s="11" t="s">
        <v>540</v>
      </c>
      <c r="M23" s="11"/>
    </row>
    <row r="24" customHeight="1" spans="1:13">
      <c r="A24" s="11"/>
      <c r="B24" s="11"/>
      <c r="C24" s="24"/>
      <c r="D24" s="11"/>
      <c r="E24" s="16" t="s">
        <v>541</v>
      </c>
      <c r="F24" s="16" t="s">
        <v>542</v>
      </c>
      <c r="G24" s="11"/>
      <c r="H24" s="16"/>
      <c r="I24" s="11"/>
      <c r="J24" s="11"/>
      <c r="K24" s="11"/>
      <c r="L24" s="11"/>
      <c r="M24" s="11"/>
    </row>
    <row r="25" customHeight="1" spans="1:13">
      <c r="A25" s="11"/>
      <c r="B25" s="11"/>
      <c r="C25" s="24"/>
      <c r="D25" s="11"/>
      <c r="E25" s="16"/>
      <c r="F25" s="16" t="s">
        <v>543</v>
      </c>
      <c r="G25" s="11" t="s">
        <v>561</v>
      </c>
      <c r="H25" s="16" t="s">
        <v>562</v>
      </c>
      <c r="I25" s="11"/>
      <c r="J25" s="11"/>
      <c r="K25" s="11" t="s">
        <v>535</v>
      </c>
      <c r="L25" s="11" t="s">
        <v>523</v>
      </c>
      <c r="M25" s="11"/>
    </row>
    <row r="26" customHeight="1" spans="1:13">
      <c r="A26" s="11"/>
      <c r="B26" s="11"/>
      <c r="C26" s="24"/>
      <c r="D26" s="11"/>
      <c r="E26" s="16"/>
      <c r="F26" s="16" t="s">
        <v>545</v>
      </c>
      <c r="G26" s="11"/>
      <c r="H26" s="16"/>
      <c r="I26" s="11"/>
      <c r="J26" s="11"/>
      <c r="K26" s="11"/>
      <c r="L26" s="11"/>
      <c r="M26" s="11"/>
    </row>
    <row r="27" customHeight="1" spans="1:13">
      <c r="A27" s="11"/>
      <c r="B27" s="11"/>
      <c r="C27" s="24"/>
      <c r="D27" s="11"/>
      <c r="E27" s="16"/>
      <c r="F27" s="16" t="s">
        <v>546</v>
      </c>
      <c r="G27" s="11"/>
      <c r="H27" s="16"/>
      <c r="I27" s="11"/>
      <c r="J27" s="11"/>
      <c r="K27" s="11"/>
      <c r="L27" s="11"/>
      <c r="M27" s="11"/>
    </row>
    <row r="28" customHeight="1" spans="1:13">
      <c r="A28" s="11"/>
      <c r="B28" s="11"/>
      <c r="C28" s="24"/>
      <c r="D28" s="11"/>
      <c r="E28" s="16" t="s">
        <v>547</v>
      </c>
      <c r="F28" s="16" t="s">
        <v>548</v>
      </c>
      <c r="G28" s="11" t="s">
        <v>549</v>
      </c>
      <c r="H28" s="16" t="s">
        <v>563</v>
      </c>
      <c r="I28" s="11"/>
      <c r="J28" s="11"/>
      <c r="K28" s="11" t="s">
        <v>535</v>
      </c>
      <c r="L28" s="11" t="s">
        <v>531</v>
      </c>
      <c r="M28" s="11"/>
    </row>
    <row r="29" customHeight="1" spans="1:13">
      <c r="A29" s="11" t="s">
        <v>156</v>
      </c>
      <c r="B29" s="11" t="s">
        <v>564</v>
      </c>
      <c r="C29" s="24">
        <v>20</v>
      </c>
      <c r="D29" s="11" t="s">
        <v>565</v>
      </c>
      <c r="E29" s="16" t="s">
        <v>518</v>
      </c>
      <c r="F29" s="16" t="s">
        <v>519</v>
      </c>
      <c r="G29" s="11" t="s">
        <v>566</v>
      </c>
      <c r="H29" s="16">
        <v>20</v>
      </c>
      <c r="I29" s="11"/>
      <c r="J29" s="11"/>
      <c r="K29" s="11" t="s">
        <v>522</v>
      </c>
      <c r="L29" s="11" t="s">
        <v>523</v>
      </c>
      <c r="M29" s="11"/>
    </row>
    <row r="30" customHeight="1" spans="1:13">
      <c r="A30" s="11"/>
      <c r="B30" s="11"/>
      <c r="C30" s="24"/>
      <c r="D30" s="11"/>
      <c r="E30" s="16"/>
      <c r="F30" s="16" t="s">
        <v>524</v>
      </c>
      <c r="G30" s="11"/>
      <c r="H30" s="16"/>
      <c r="I30" s="11"/>
      <c r="J30" s="11"/>
      <c r="K30" s="11"/>
      <c r="L30" s="11"/>
      <c r="M30" s="11"/>
    </row>
    <row r="31" customHeight="1" spans="1:13">
      <c r="A31" s="11"/>
      <c r="B31" s="11"/>
      <c r="C31" s="24"/>
      <c r="D31" s="11"/>
      <c r="E31" s="16"/>
      <c r="F31" s="16" t="s">
        <v>525</v>
      </c>
      <c r="G31" s="11"/>
      <c r="H31" s="16"/>
      <c r="I31" s="11"/>
      <c r="J31" s="11"/>
      <c r="K31" s="11"/>
      <c r="L31" s="11"/>
      <c r="M31" s="11"/>
    </row>
    <row r="32" customHeight="1" spans="1:13">
      <c r="A32" s="11"/>
      <c r="B32" s="11"/>
      <c r="C32" s="24"/>
      <c r="D32" s="11"/>
      <c r="E32" s="16" t="s">
        <v>526</v>
      </c>
      <c r="F32" s="16" t="s">
        <v>527</v>
      </c>
      <c r="G32" s="11" t="s">
        <v>567</v>
      </c>
      <c r="H32" s="16">
        <v>2</v>
      </c>
      <c r="I32" s="11"/>
      <c r="J32" s="11"/>
      <c r="K32" s="11" t="s">
        <v>568</v>
      </c>
      <c r="L32" s="11" t="s">
        <v>536</v>
      </c>
      <c r="M32" s="11"/>
    </row>
    <row r="33" customHeight="1" spans="1:13">
      <c r="A33" s="11"/>
      <c r="B33" s="11"/>
      <c r="C33" s="24"/>
      <c r="D33" s="11"/>
      <c r="E33" s="16"/>
      <c r="F33" s="16" t="s">
        <v>532</v>
      </c>
      <c r="G33" s="11" t="s">
        <v>569</v>
      </c>
      <c r="H33" s="16" t="s">
        <v>534</v>
      </c>
      <c r="I33" s="11"/>
      <c r="J33" s="11"/>
      <c r="K33" s="11" t="s">
        <v>535</v>
      </c>
      <c r="L33" s="11" t="s">
        <v>536</v>
      </c>
      <c r="M33" s="11"/>
    </row>
    <row r="34" customHeight="1" spans="1:13">
      <c r="A34" s="11"/>
      <c r="B34" s="11"/>
      <c r="C34" s="24"/>
      <c r="D34" s="11"/>
      <c r="E34" s="16"/>
      <c r="F34" s="16" t="s">
        <v>537</v>
      </c>
      <c r="G34" s="11" t="s">
        <v>570</v>
      </c>
      <c r="H34" s="16" t="s">
        <v>571</v>
      </c>
      <c r="I34" s="11"/>
      <c r="J34" s="11"/>
      <c r="K34" s="11" t="s">
        <v>572</v>
      </c>
      <c r="L34" s="11" t="s">
        <v>536</v>
      </c>
      <c r="M34" s="11"/>
    </row>
    <row r="35" customHeight="1" spans="1:13">
      <c r="A35" s="11"/>
      <c r="B35" s="11"/>
      <c r="C35" s="24"/>
      <c r="D35" s="11"/>
      <c r="E35" s="16" t="s">
        <v>541</v>
      </c>
      <c r="F35" s="16" t="s">
        <v>542</v>
      </c>
      <c r="G35" s="11"/>
      <c r="H35" s="16"/>
      <c r="I35" s="11"/>
      <c r="J35" s="11"/>
      <c r="K35" s="11"/>
      <c r="L35" s="11"/>
      <c r="M35" s="11"/>
    </row>
    <row r="36" customHeight="1" spans="1:13">
      <c r="A36" s="11"/>
      <c r="B36" s="11"/>
      <c r="C36" s="24"/>
      <c r="D36" s="11"/>
      <c r="E36" s="16"/>
      <c r="F36" s="16" t="s">
        <v>543</v>
      </c>
      <c r="G36" s="11" t="s">
        <v>549</v>
      </c>
      <c r="H36" s="16" t="s">
        <v>534</v>
      </c>
      <c r="I36" s="11"/>
      <c r="J36" s="11"/>
      <c r="K36" s="11" t="s">
        <v>535</v>
      </c>
      <c r="L36" s="11" t="s">
        <v>536</v>
      </c>
      <c r="M36" s="11"/>
    </row>
    <row r="37" customHeight="1" spans="1:13">
      <c r="A37" s="11"/>
      <c r="B37" s="11"/>
      <c r="C37" s="24"/>
      <c r="D37" s="11"/>
      <c r="E37" s="16"/>
      <c r="F37" s="16" t="s">
        <v>545</v>
      </c>
      <c r="G37" s="11"/>
      <c r="H37" s="16"/>
      <c r="I37" s="11"/>
      <c r="J37" s="11"/>
      <c r="K37" s="11"/>
      <c r="L37" s="11"/>
      <c r="M37" s="11"/>
    </row>
    <row r="38" customHeight="1" spans="1:13">
      <c r="A38" s="11"/>
      <c r="B38" s="11"/>
      <c r="C38" s="24"/>
      <c r="D38" s="11"/>
      <c r="E38" s="16"/>
      <c r="F38" s="16" t="s">
        <v>546</v>
      </c>
      <c r="G38" s="11"/>
      <c r="H38" s="16"/>
      <c r="I38" s="11"/>
      <c r="J38" s="11"/>
      <c r="K38" s="11"/>
      <c r="L38" s="11"/>
      <c r="M38" s="11"/>
    </row>
    <row r="39" customHeight="1" spans="1:13">
      <c r="A39" s="11"/>
      <c r="B39" s="11"/>
      <c r="C39" s="24"/>
      <c r="D39" s="11"/>
      <c r="E39" s="16" t="s">
        <v>547</v>
      </c>
      <c r="F39" s="16" t="s">
        <v>548</v>
      </c>
      <c r="G39" s="11"/>
      <c r="H39" s="16"/>
      <c r="I39" s="11"/>
      <c r="J39" s="11"/>
      <c r="K39" s="11"/>
      <c r="L39" s="11"/>
      <c r="M39" s="11"/>
    </row>
    <row r="40" customHeight="1" spans="1:13">
      <c r="A40" s="11" t="s">
        <v>156</v>
      </c>
      <c r="B40" s="11" t="s">
        <v>573</v>
      </c>
      <c r="C40" s="24">
        <v>20</v>
      </c>
      <c r="D40" s="11" t="s">
        <v>574</v>
      </c>
      <c r="E40" s="16" t="s">
        <v>518</v>
      </c>
      <c r="F40" s="16" t="s">
        <v>519</v>
      </c>
      <c r="G40" s="11" t="s">
        <v>566</v>
      </c>
      <c r="H40" s="16">
        <v>20</v>
      </c>
      <c r="I40" s="11"/>
      <c r="J40" s="11"/>
      <c r="K40" s="11" t="s">
        <v>522</v>
      </c>
      <c r="L40" s="11" t="s">
        <v>523</v>
      </c>
      <c r="M40" s="11"/>
    </row>
    <row r="41" customHeight="1" spans="1:13">
      <c r="A41" s="11"/>
      <c r="B41" s="11"/>
      <c r="C41" s="24"/>
      <c r="D41" s="11"/>
      <c r="E41" s="16"/>
      <c r="F41" s="16" t="s">
        <v>524</v>
      </c>
      <c r="G41" s="11"/>
      <c r="H41" s="16"/>
      <c r="I41" s="11"/>
      <c r="J41" s="11"/>
      <c r="K41" s="11"/>
      <c r="L41" s="11"/>
      <c r="M41" s="11"/>
    </row>
    <row r="42" customHeight="1" spans="1:13">
      <c r="A42" s="11"/>
      <c r="B42" s="11"/>
      <c r="C42" s="24"/>
      <c r="D42" s="11"/>
      <c r="E42" s="16"/>
      <c r="F42" s="16" t="s">
        <v>525</v>
      </c>
      <c r="G42" s="11"/>
      <c r="H42" s="16"/>
      <c r="I42" s="11"/>
      <c r="J42" s="11"/>
      <c r="K42" s="11"/>
      <c r="L42" s="11"/>
      <c r="M42" s="11"/>
    </row>
    <row r="43" customHeight="1" spans="1:13">
      <c r="A43" s="11"/>
      <c r="B43" s="11"/>
      <c r="C43" s="24"/>
      <c r="D43" s="11"/>
      <c r="E43" s="16" t="s">
        <v>526</v>
      </c>
      <c r="F43" s="16" t="s">
        <v>527</v>
      </c>
      <c r="G43" s="11" t="s">
        <v>575</v>
      </c>
      <c r="H43" s="16">
        <v>4</v>
      </c>
      <c r="I43" s="11"/>
      <c r="J43" s="11"/>
      <c r="K43" s="11" t="s">
        <v>557</v>
      </c>
      <c r="L43" s="11" t="s">
        <v>531</v>
      </c>
      <c r="M43" s="11"/>
    </row>
    <row r="44" customHeight="1" spans="1:13">
      <c r="A44" s="11"/>
      <c r="B44" s="11"/>
      <c r="C44" s="24"/>
      <c r="D44" s="11"/>
      <c r="E44" s="16"/>
      <c r="F44" s="16" t="s">
        <v>532</v>
      </c>
      <c r="G44" s="11" t="s">
        <v>558</v>
      </c>
      <c r="H44" s="16">
        <v>100</v>
      </c>
      <c r="I44" s="11"/>
      <c r="J44" s="11"/>
      <c r="K44" s="11" t="s">
        <v>535</v>
      </c>
      <c r="L44" s="11" t="s">
        <v>531</v>
      </c>
      <c r="M44" s="11"/>
    </row>
    <row r="45" customHeight="1" spans="1:13">
      <c r="A45" s="11"/>
      <c r="B45" s="11"/>
      <c r="C45" s="24"/>
      <c r="D45" s="11"/>
      <c r="E45" s="16"/>
      <c r="F45" s="16" t="s">
        <v>537</v>
      </c>
      <c r="G45" s="11" t="s">
        <v>576</v>
      </c>
      <c r="H45" s="16" t="s">
        <v>539</v>
      </c>
      <c r="I45" s="11"/>
      <c r="J45" s="11"/>
      <c r="K45" s="11"/>
      <c r="L45" s="11" t="s">
        <v>540</v>
      </c>
      <c r="M45" s="11"/>
    </row>
    <row r="46" customHeight="1" spans="1:13">
      <c r="A46" s="11"/>
      <c r="B46" s="11"/>
      <c r="C46" s="24"/>
      <c r="D46" s="11"/>
      <c r="E46" s="16" t="s">
        <v>541</v>
      </c>
      <c r="F46" s="16" t="s">
        <v>542</v>
      </c>
      <c r="G46" s="11"/>
      <c r="H46" s="16"/>
      <c r="I46" s="11"/>
      <c r="J46" s="11"/>
      <c r="K46" s="11"/>
      <c r="L46" s="11"/>
      <c r="M46" s="11"/>
    </row>
    <row r="47" customHeight="1" spans="1:13">
      <c r="A47" s="11"/>
      <c r="B47" s="11"/>
      <c r="C47" s="24"/>
      <c r="D47" s="11"/>
      <c r="E47" s="16"/>
      <c r="F47" s="16" t="s">
        <v>543</v>
      </c>
      <c r="G47" s="11" t="s">
        <v>577</v>
      </c>
      <c r="H47" s="16">
        <v>8</v>
      </c>
      <c r="I47" s="11"/>
      <c r="J47" s="11"/>
      <c r="K47" s="11" t="s">
        <v>578</v>
      </c>
      <c r="L47" s="11" t="s">
        <v>531</v>
      </c>
      <c r="M47" s="11"/>
    </row>
    <row r="48" customHeight="1" spans="1:13">
      <c r="A48" s="11"/>
      <c r="B48" s="11"/>
      <c r="C48" s="24"/>
      <c r="D48" s="11"/>
      <c r="E48" s="16"/>
      <c r="F48" s="16" t="s">
        <v>545</v>
      </c>
      <c r="G48" s="11"/>
      <c r="H48" s="16"/>
      <c r="I48" s="11"/>
      <c r="J48" s="11"/>
      <c r="K48" s="11"/>
      <c r="L48" s="11"/>
      <c r="M48" s="11"/>
    </row>
    <row r="49" customHeight="1" spans="1:13">
      <c r="A49" s="11"/>
      <c r="B49" s="11"/>
      <c r="C49" s="24"/>
      <c r="D49" s="11"/>
      <c r="E49" s="16"/>
      <c r="F49" s="16" t="s">
        <v>546</v>
      </c>
      <c r="G49" s="11"/>
      <c r="H49" s="16"/>
      <c r="I49" s="11"/>
      <c r="J49" s="11"/>
      <c r="K49" s="11"/>
      <c r="L49" s="11"/>
      <c r="M49" s="11"/>
    </row>
    <row r="50" customHeight="1" spans="1:13">
      <c r="A50" s="11"/>
      <c r="B50" s="11"/>
      <c r="C50" s="24"/>
      <c r="D50" s="11"/>
      <c r="E50" s="16" t="s">
        <v>547</v>
      </c>
      <c r="F50" s="16" t="s">
        <v>548</v>
      </c>
      <c r="G50" s="11" t="s">
        <v>549</v>
      </c>
      <c r="H50" s="16" t="s">
        <v>563</v>
      </c>
      <c r="I50" s="11"/>
      <c r="J50" s="11"/>
      <c r="K50" s="11" t="s">
        <v>535</v>
      </c>
      <c r="L50" s="11" t="s">
        <v>531</v>
      </c>
      <c r="M50" s="11"/>
    </row>
    <row r="51" customHeight="1" spans="1:13">
      <c r="A51" s="11" t="s">
        <v>156</v>
      </c>
      <c r="B51" s="11" t="s">
        <v>579</v>
      </c>
      <c r="C51" s="24">
        <v>20</v>
      </c>
      <c r="D51" s="11" t="s">
        <v>580</v>
      </c>
      <c r="E51" s="16" t="s">
        <v>518</v>
      </c>
      <c r="F51" s="16" t="s">
        <v>519</v>
      </c>
      <c r="G51" s="11" t="s">
        <v>566</v>
      </c>
      <c r="H51" s="16">
        <v>20</v>
      </c>
      <c r="I51" s="11"/>
      <c r="J51" s="11"/>
      <c r="K51" s="11" t="s">
        <v>522</v>
      </c>
      <c r="L51" s="11" t="s">
        <v>523</v>
      </c>
      <c r="M51" s="11"/>
    </row>
    <row r="52" customHeight="1" spans="1:13">
      <c r="A52" s="11"/>
      <c r="B52" s="11"/>
      <c r="C52" s="24"/>
      <c r="D52" s="11"/>
      <c r="E52" s="16"/>
      <c r="F52" s="16" t="s">
        <v>524</v>
      </c>
      <c r="G52" s="11"/>
      <c r="H52" s="16"/>
      <c r="I52" s="11"/>
      <c r="J52" s="11"/>
      <c r="K52" s="11"/>
      <c r="L52" s="11"/>
      <c r="M52" s="11"/>
    </row>
    <row r="53" customHeight="1" spans="1:13">
      <c r="A53" s="11"/>
      <c r="B53" s="11"/>
      <c r="C53" s="24"/>
      <c r="D53" s="11"/>
      <c r="E53" s="16"/>
      <c r="F53" s="16" t="s">
        <v>525</v>
      </c>
      <c r="G53" s="11"/>
      <c r="H53" s="16"/>
      <c r="I53" s="11"/>
      <c r="J53" s="11"/>
      <c r="K53" s="11"/>
      <c r="L53" s="11"/>
      <c r="M53" s="11"/>
    </row>
    <row r="54" customHeight="1" spans="1:13">
      <c r="A54" s="11"/>
      <c r="B54" s="11"/>
      <c r="C54" s="24"/>
      <c r="D54" s="11"/>
      <c r="E54" s="16" t="s">
        <v>526</v>
      </c>
      <c r="F54" s="16" t="s">
        <v>527</v>
      </c>
      <c r="G54" s="11" t="s">
        <v>581</v>
      </c>
      <c r="H54" s="16">
        <v>100</v>
      </c>
      <c r="I54" s="11"/>
      <c r="J54" s="11"/>
      <c r="K54" s="25" t="s">
        <v>535</v>
      </c>
      <c r="L54" s="11" t="s">
        <v>536</v>
      </c>
      <c r="M54" s="11"/>
    </row>
    <row r="55" customHeight="1" spans="1:13">
      <c r="A55" s="11"/>
      <c r="B55" s="11"/>
      <c r="C55" s="24"/>
      <c r="D55" s="11"/>
      <c r="E55" s="16"/>
      <c r="F55" s="16" t="s">
        <v>532</v>
      </c>
      <c r="G55" s="11" t="s">
        <v>582</v>
      </c>
      <c r="H55" s="16">
        <v>100</v>
      </c>
      <c r="I55" s="11"/>
      <c r="J55" s="11"/>
      <c r="K55" s="11" t="s">
        <v>535</v>
      </c>
      <c r="L55" s="11" t="s">
        <v>536</v>
      </c>
      <c r="M55" s="11"/>
    </row>
    <row r="56" customHeight="1" spans="1:13">
      <c r="A56" s="11"/>
      <c r="B56" s="11"/>
      <c r="C56" s="24"/>
      <c r="D56" s="11"/>
      <c r="E56" s="16"/>
      <c r="F56" s="16" t="s">
        <v>537</v>
      </c>
      <c r="G56" s="11" t="s">
        <v>583</v>
      </c>
      <c r="H56" s="16" t="s">
        <v>539</v>
      </c>
      <c r="I56" s="11"/>
      <c r="J56" s="11"/>
      <c r="K56" s="11"/>
      <c r="L56" s="11" t="s">
        <v>540</v>
      </c>
      <c r="M56" s="11"/>
    </row>
    <row r="57" customHeight="1" spans="1:13">
      <c r="A57" s="11"/>
      <c r="B57" s="11"/>
      <c r="C57" s="24"/>
      <c r="D57" s="11"/>
      <c r="E57" s="16" t="s">
        <v>541</v>
      </c>
      <c r="F57" s="16" t="s">
        <v>542</v>
      </c>
      <c r="G57" s="11"/>
      <c r="H57" s="16"/>
      <c r="I57" s="11"/>
      <c r="J57" s="11"/>
      <c r="K57" s="11"/>
      <c r="L57" s="11"/>
      <c r="M57" s="11"/>
    </row>
    <row r="58" customHeight="1" spans="1:13">
      <c r="A58" s="11"/>
      <c r="B58" s="11"/>
      <c r="C58" s="24"/>
      <c r="D58" s="11"/>
      <c r="E58" s="16"/>
      <c r="F58" s="16" t="s">
        <v>543</v>
      </c>
      <c r="G58" s="11" t="s">
        <v>584</v>
      </c>
      <c r="H58" s="16" t="s">
        <v>585</v>
      </c>
      <c r="I58" s="11"/>
      <c r="J58" s="11"/>
      <c r="K58" s="11"/>
      <c r="L58" s="11" t="s">
        <v>540</v>
      </c>
      <c r="M58" s="11"/>
    </row>
    <row r="59" customHeight="1" spans="1:13">
      <c r="A59" s="11"/>
      <c r="B59" s="11"/>
      <c r="C59" s="24"/>
      <c r="D59" s="11"/>
      <c r="E59" s="16"/>
      <c r="F59" s="16" t="s">
        <v>545</v>
      </c>
      <c r="G59" s="11"/>
      <c r="H59" s="16"/>
      <c r="I59" s="11"/>
      <c r="J59" s="11"/>
      <c r="K59" s="11"/>
      <c r="L59" s="11"/>
      <c r="M59" s="11"/>
    </row>
    <row r="60" customHeight="1" spans="1:13">
      <c r="A60" s="11"/>
      <c r="B60" s="11"/>
      <c r="C60" s="24"/>
      <c r="D60" s="11"/>
      <c r="E60" s="16"/>
      <c r="F60" s="16" t="s">
        <v>546</v>
      </c>
      <c r="G60" s="11"/>
      <c r="H60" s="16"/>
      <c r="I60" s="11"/>
      <c r="J60" s="11"/>
      <c r="K60" s="11"/>
      <c r="L60" s="11"/>
      <c r="M60" s="11"/>
    </row>
    <row r="61" customHeight="1" spans="1:13">
      <c r="A61" s="11"/>
      <c r="B61" s="11"/>
      <c r="C61" s="24"/>
      <c r="D61" s="11"/>
      <c r="E61" s="16" t="s">
        <v>547</v>
      </c>
      <c r="F61" s="16" t="s">
        <v>548</v>
      </c>
      <c r="G61" s="11" t="s">
        <v>549</v>
      </c>
      <c r="H61" s="16" t="s">
        <v>563</v>
      </c>
      <c r="I61" s="11"/>
      <c r="J61" s="11"/>
      <c r="K61" s="11" t="s">
        <v>535</v>
      </c>
      <c r="L61" s="11" t="s">
        <v>531</v>
      </c>
      <c r="M61" s="11"/>
    </row>
    <row r="62" customHeight="1" spans="1:13">
      <c r="A62" s="11" t="s">
        <v>156</v>
      </c>
      <c r="B62" s="11" t="s">
        <v>586</v>
      </c>
      <c r="C62" s="24">
        <v>10</v>
      </c>
      <c r="D62" s="11" t="s">
        <v>587</v>
      </c>
      <c r="E62" s="16" t="s">
        <v>518</v>
      </c>
      <c r="F62" s="16" t="s">
        <v>519</v>
      </c>
      <c r="G62" s="11" t="s">
        <v>566</v>
      </c>
      <c r="H62" s="16">
        <v>10</v>
      </c>
      <c r="I62" s="11"/>
      <c r="J62" s="11"/>
      <c r="K62" s="11" t="s">
        <v>522</v>
      </c>
      <c r="L62" s="11" t="s">
        <v>523</v>
      </c>
      <c r="M62" s="11"/>
    </row>
    <row r="63" customHeight="1" spans="1:13">
      <c r="A63" s="11"/>
      <c r="B63" s="11"/>
      <c r="C63" s="24"/>
      <c r="D63" s="11"/>
      <c r="E63" s="16"/>
      <c r="F63" s="16" t="s">
        <v>524</v>
      </c>
      <c r="G63" s="11"/>
      <c r="H63" s="16"/>
      <c r="I63" s="11"/>
      <c r="J63" s="11"/>
      <c r="K63" s="11"/>
      <c r="L63" s="11"/>
      <c r="M63" s="11"/>
    </row>
    <row r="64" customHeight="1" spans="1:13">
      <c r="A64" s="11"/>
      <c r="B64" s="11"/>
      <c r="C64" s="24"/>
      <c r="D64" s="11"/>
      <c r="E64" s="16"/>
      <c r="F64" s="16" t="s">
        <v>525</v>
      </c>
      <c r="G64" s="11"/>
      <c r="H64" s="16"/>
      <c r="I64" s="11"/>
      <c r="J64" s="11"/>
      <c r="K64" s="11"/>
      <c r="L64" s="11"/>
      <c r="M64" s="11"/>
    </row>
    <row r="65" customHeight="1" spans="1:13">
      <c r="A65" s="11"/>
      <c r="B65" s="11"/>
      <c r="C65" s="24"/>
      <c r="D65" s="11"/>
      <c r="E65" s="16" t="s">
        <v>526</v>
      </c>
      <c r="F65" s="16" t="s">
        <v>527</v>
      </c>
      <c r="G65" s="11" t="s">
        <v>588</v>
      </c>
      <c r="H65" s="16">
        <v>50</v>
      </c>
      <c r="I65" s="11"/>
      <c r="J65" s="11"/>
      <c r="K65" s="11" t="s">
        <v>589</v>
      </c>
      <c r="L65" s="11" t="s">
        <v>531</v>
      </c>
      <c r="M65" s="11"/>
    </row>
    <row r="66" customHeight="1" spans="1:13">
      <c r="A66" s="11"/>
      <c r="B66" s="11"/>
      <c r="C66" s="24"/>
      <c r="D66" s="11"/>
      <c r="E66" s="16"/>
      <c r="F66" s="16" t="s">
        <v>532</v>
      </c>
      <c r="G66" s="11" t="s">
        <v>590</v>
      </c>
      <c r="H66" s="16">
        <v>100</v>
      </c>
      <c r="I66" s="11"/>
      <c r="J66" s="11"/>
      <c r="K66" s="11" t="s">
        <v>535</v>
      </c>
      <c r="L66" s="11" t="s">
        <v>536</v>
      </c>
      <c r="M66" s="11"/>
    </row>
    <row r="67" customHeight="1" spans="1:13">
      <c r="A67" s="11"/>
      <c r="B67" s="11"/>
      <c r="C67" s="24"/>
      <c r="D67" s="11"/>
      <c r="E67" s="16"/>
      <c r="F67" s="16" t="s">
        <v>537</v>
      </c>
      <c r="G67" s="11" t="s">
        <v>583</v>
      </c>
      <c r="H67" s="16" t="s">
        <v>539</v>
      </c>
      <c r="I67" s="11"/>
      <c r="J67" s="11"/>
      <c r="K67" s="11"/>
      <c r="L67" s="11" t="s">
        <v>540</v>
      </c>
      <c r="M67" s="11"/>
    </row>
    <row r="68" customHeight="1" spans="1:13">
      <c r="A68" s="11"/>
      <c r="B68" s="11"/>
      <c r="C68" s="24"/>
      <c r="D68" s="11"/>
      <c r="E68" s="16" t="s">
        <v>541</v>
      </c>
      <c r="F68" s="16" t="s">
        <v>542</v>
      </c>
      <c r="G68" s="11"/>
      <c r="H68" s="16"/>
      <c r="I68" s="11"/>
      <c r="J68" s="11"/>
      <c r="K68" s="11"/>
      <c r="L68" s="11"/>
      <c r="M68" s="11"/>
    </row>
    <row r="69" customHeight="1" spans="1:13">
      <c r="A69" s="11"/>
      <c r="B69" s="11"/>
      <c r="C69" s="24"/>
      <c r="D69" s="11"/>
      <c r="E69" s="16"/>
      <c r="F69" s="16" t="s">
        <v>543</v>
      </c>
      <c r="G69" s="11" t="s">
        <v>591</v>
      </c>
      <c r="H69" s="16" t="s">
        <v>592</v>
      </c>
      <c r="I69" s="11"/>
      <c r="J69" s="11"/>
      <c r="K69" s="11"/>
      <c r="L69" s="11" t="s">
        <v>540</v>
      </c>
      <c r="M69" s="11"/>
    </row>
    <row r="70" customHeight="1" spans="1:13">
      <c r="A70" s="11"/>
      <c r="B70" s="11"/>
      <c r="C70" s="24"/>
      <c r="D70" s="11"/>
      <c r="E70" s="16"/>
      <c r="F70" s="16" t="s">
        <v>545</v>
      </c>
      <c r="G70" s="11"/>
      <c r="H70" s="16"/>
      <c r="I70" s="11"/>
      <c r="J70" s="11"/>
      <c r="K70" s="11"/>
      <c r="L70" s="11"/>
      <c r="M70" s="11"/>
    </row>
    <row r="71" customHeight="1" spans="1:13">
      <c r="A71" s="11"/>
      <c r="B71" s="11"/>
      <c r="C71" s="24"/>
      <c r="D71" s="11"/>
      <c r="E71" s="16"/>
      <c r="F71" s="16" t="s">
        <v>546</v>
      </c>
      <c r="G71" s="11"/>
      <c r="H71" s="16"/>
      <c r="I71" s="11"/>
      <c r="J71" s="11"/>
      <c r="K71" s="11"/>
      <c r="L71" s="11"/>
      <c r="M71" s="11"/>
    </row>
    <row r="72" customHeight="1" spans="1:13">
      <c r="A72" s="11"/>
      <c r="B72" s="11"/>
      <c r="C72" s="24"/>
      <c r="D72" s="11"/>
      <c r="E72" s="16" t="s">
        <v>547</v>
      </c>
      <c r="F72" s="16" t="s">
        <v>548</v>
      </c>
      <c r="G72" s="11" t="s">
        <v>549</v>
      </c>
      <c r="H72" s="16" t="s">
        <v>563</v>
      </c>
      <c r="I72" s="11"/>
      <c r="J72" s="11"/>
      <c r="K72" s="11" t="s">
        <v>535</v>
      </c>
      <c r="L72" s="11" t="s">
        <v>531</v>
      </c>
      <c r="M72" s="11"/>
    </row>
    <row r="73" customHeight="1" spans="1:13">
      <c r="A73" s="11" t="s">
        <v>156</v>
      </c>
      <c r="B73" s="11" t="s">
        <v>593</v>
      </c>
      <c r="C73" s="24">
        <v>28.8</v>
      </c>
      <c r="D73" s="11" t="s">
        <v>594</v>
      </c>
      <c r="E73" s="16" t="s">
        <v>518</v>
      </c>
      <c r="F73" s="16" t="s">
        <v>519</v>
      </c>
      <c r="G73" s="11" t="s">
        <v>566</v>
      </c>
      <c r="H73" s="16">
        <v>128.8</v>
      </c>
      <c r="I73" s="11"/>
      <c r="J73" s="11"/>
      <c r="K73" s="11" t="s">
        <v>522</v>
      </c>
      <c r="L73" s="11" t="s">
        <v>523</v>
      </c>
      <c r="M73" s="11" t="s">
        <v>595</v>
      </c>
    </row>
    <row r="74" customHeight="1" spans="1:13">
      <c r="A74" s="11"/>
      <c r="B74" s="11"/>
      <c r="C74" s="24"/>
      <c r="D74" s="11"/>
      <c r="E74" s="16"/>
      <c r="F74" s="16" t="s">
        <v>524</v>
      </c>
      <c r="G74" s="11"/>
      <c r="H74" s="16"/>
      <c r="I74" s="11"/>
      <c r="J74" s="11"/>
      <c r="K74" s="11"/>
      <c r="L74" s="11"/>
      <c r="M74" s="11"/>
    </row>
    <row r="75" customHeight="1" spans="1:13">
      <c r="A75" s="11"/>
      <c r="B75" s="11"/>
      <c r="C75" s="24"/>
      <c r="D75" s="11"/>
      <c r="E75" s="16"/>
      <c r="F75" s="16" t="s">
        <v>525</v>
      </c>
      <c r="G75" s="11"/>
      <c r="H75" s="16"/>
      <c r="I75" s="11"/>
      <c r="J75" s="11"/>
      <c r="K75" s="11"/>
      <c r="L75" s="11"/>
      <c r="M75" s="11"/>
    </row>
    <row r="76" customHeight="1" spans="1:13">
      <c r="A76" s="11"/>
      <c r="B76" s="11"/>
      <c r="C76" s="24"/>
      <c r="D76" s="11"/>
      <c r="E76" s="16" t="s">
        <v>526</v>
      </c>
      <c r="F76" s="16" t="s">
        <v>527</v>
      </c>
      <c r="G76" s="11" t="s">
        <v>596</v>
      </c>
      <c r="H76" s="16">
        <v>11</v>
      </c>
      <c r="I76" s="11"/>
      <c r="J76" s="11"/>
      <c r="K76" s="11" t="s">
        <v>597</v>
      </c>
      <c r="L76" s="11" t="s">
        <v>536</v>
      </c>
      <c r="M76" s="11"/>
    </row>
    <row r="77" customHeight="1" spans="1:13">
      <c r="A77" s="11"/>
      <c r="B77" s="11"/>
      <c r="C77" s="24"/>
      <c r="D77" s="11"/>
      <c r="E77" s="16"/>
      <c r="F77" s="16" t="s">
        <v>527</v>
      </c>
      <c r="G77" s="11" t="s">
        <v>598</v>
      </c>
      <c r="H77" s="16">
        <v>13</v>
      </c>
      <c r="I77" s="11"/>
      <c r="J77" s="11"/>
      <c r="K77" s="11" t="s">
        <v>597</v>
      </c>
      <c r="L77" s="11" t="s">
        <v>536</v>
      </c>
      <c r="M77" s="11"/>
    </row>
    <row r="78" customHeight="1" spans="1:13">
      <c r="A78" s="11"/>
      <c r="B78" s="11"/>
      <c r="C78" s="24"/>
      <c r="D78" s="11"/>
      <c r="E78" s="16"/>
      <c r="F78" s="16" t="s">
        <v>532</v>
      </c>
      <c r="G78" s="11" t="s">
        <v>599</v>
      </c>
      <c r="H78" s="16">
        <v>100</v>
      </c>
      <c r="I78" s="11"/>
      <c r="J78" s="11"/>
      <c r="K78" s="11" t="s">
        <v>535</v>
      </c>
      <c r="L78" s="11" t="s">
        <v>536</v>
      </c>
      <c r="M78" s="11"/>
    </row>
    <row r="79" customHeight="1" spans="1:13">
      <c r="A79" s="11"/>
      <c r="B79" s="11"/>
      <c r="C79" s="24"/>
      <c r="D79" s="11"/>
      <c r="E79" s="16"/>
      <c r="F79" s="16" t="s">
        <v>537</v>
      </c>
      <c r="G79" s="11" t="s">
        <v>583</v>
      </c>
      <c r="H79" s="16" t="s">
        <v>539</v>
      </c>
      <c r="I79" s="11"/>
      <c r="J79" s="11"/>
      <c r="K79" s="11"/>
      <c r="L79" s="11" t="s">
        <v>540</v>
      </c>
      <c r="M79" s="11"/>
    </row>
    <row r="80" customHeight="1" spans="1:13">
      <c r="A80" s="11"/>
      <c r="B80" s="11"/>
      <c r="C80" s="24"/>
      <c r="D80" s="11"/>
      <c r="E80" s="16" t="s">
        <v>541</v>
      </c>
      <c r="F80" s="16" t="s">
        <v>542</v>
      </c>
      <c r="G80" s="11"/>
      <c r="H80" s="16"/>
      <c r="I80" s="11"/>
      <c r="J80" s="11"/>
      <c r="K80" s="11"/>
      <c r="L80" s="11"/>
      <c r="M80" s="11"/>
    </row>
    <row r="81" customHeight="1" spans="1:13">
      <c r="A81" s="11"/>
      <c r="B81" s="11"/>
      <c r="C81" s="24"/>
      <c r="D81" s="11"/>
      <c r="E81" s="16"/>
      <c r="F81" s="16" t="s">
        <v>543</v>
      </c>
      <c r="G81" s="11" t="s">
        <v>600</v>
      </c>
      <c r="H81" s="16" t="s">
        <v>601</v>
      </c>
      <c r="I81" s="11"/>
      <c r="J81" s="11"/>
      <c r="K81" s="11"/>
      <c r="L81" s="11" t="s">
        <v>540</v>
      </c>
      <c r="M81" s="11"/>
    </row>
    <row r="82" customHeight="1" spans="1:13">
      <c r="A82" s="11"/>
      <c r="B82" s="11"/>
      <c r="C82" s="24"/>
      <c r="D82" s="11"/>
      <c r="E82" s="16"/>
      <c r="F82" s="16" t="s">
        <v>545</v>
      </c>
      <c r="G82" s="11"/>
      <c r="H82" s="16"/>
      <c r="I82" s="11"/>
      <c r="J82" s="11"/>
      <c r="K82" s="11"/>
      <c r="L82" s="11"/>
      <c r="M82" s="11"/>
    </row>
    <row r="83" customHeight="1" spans="1:13">
      <c r="A83" s="11"/>
      <c r="B83" s="11"/>
      <c r="C83" s="24"/>
      <c r="D83" s="11"/>
      <c r="E83" s="16"/>
      <c r="F83" s="16" t="s">
        <v>546</v>
      </c>
      <c r="G83" s="11"/>
      <c r="H83" s="16"/>
      <c r="I83" s="11"/>
      <c r="J83" s="11"/>
      <c r="K83" s="11"/>
      <c r="L83" s="11"/>
      <c r="M83" s="11"/>
    </row>
    <row r="84" customHeight="1" spans="1:13">
      <c r="A84" s="11"/>
      <c r="B84" s="11"/>
      <c r="C84" s="24"/>
      <c r="D84" s="11"/>
      <c r="E84" s="16" t="s">
        <v>547</v>
      </c>
      <c r="F84" s="16" t="s">
        <v>548</v>
      </c>
      <c r="G84" s="11" t="s">
        <v>549</v>
      </c>
      <c r="H84" s="16">
        <v>95</v>
      </c>
      <c r="I84" s="11"/>
      <c r="J84" s="11"/>
      <c r="K84" s="11" t="s">
        <v>535</v>
      </c>
      <c r="L84" s="11" t="s">
        <v>531</v>
      </c>
      <c r="M84" s="11"/>
    </row>
    <row r="85" customHeight="1" spans="1:13">
      <c r="A85" s="11" t="s">
        <v>156</v>
      </c>
      <c r="B85" s="11" t="s">
        <v>602</v>
      </c>
      <c r="C85" s="24">
        <v>20</v>
      </c>
      <c r="D85" s="11" t="s">
        <v>603</v>
      </c>
      <c r="E85" s="16" t="s">
        <v>518</v>
      </c>
      <c r="F85" s="16" t="s">
        <v>519</v>
      </c>
      <c r="G85" s="11" t="s">
        <v>566</v>
      </c>
      <c r="H85" s="16">
        <v>20</v>
      </c>
      <c r="I85" s="11"/>
      <c r="J85" s="11"/>
      <c r="K85" s="11" t="s">
        <v>522</v>
      </c>
      <c r="L85" s="11" t="s">
        <v>523</v>
      </c>
      <c r="M85" s="11"/>
    </row>
    <row r="86" customHeight="1" spans="1:13">
      <c r="A86" s="11"/>
      <c r="B86" s="11"/>
      <c r="C86" s="24"/>
      <c r="D86" s="11"/>
      <c r="E86" s="16"/>
      <c r="F86" s="16" t="s">
        <v>524</v>
      </c>
      <c r="G86" s="26"/>
      <c r="H86" s="16"/>
      <c r="I86" s="11"/>
      <c r="J86" s="11"/>
      <c r="K86" s="11"/>
      <c r="L86" s="11"/>
      <c r="M86" s="11"/>
    </row>
    <row r="87" customHeight="1" spans="1:13">
      <c r="A87" s="11"/>
      <c r="B87" s="11"/>
      <c r="C87" s="24"/>
      <c r="D87" s="11"/>
      <c r="E87" s="16"/>
      <c r="F87" s="16" t="s">
        <v>525</v>
      </c>
      <c r="G87" s="27"/>
      <c r="H87" s="16"/>
      <c r="I87" s="11"/>
      <c r="J87" s="11"/>
      <c r="K87" s="11"/>
      <c r="L87" s="11"/>
      <c r="M87" s="11"/>
    </row>
    <row r="88" customHeight="1" spans="1:13">
      <c r="A88" s="11"/>
      <c r="B88" s="11"/>
      <c r="C88" s="24"/>
      <c r="D88" s="11"/>
      <c r="E88" s="16" t="s">
        <v>526</v>
      </c>
      <c r="F88" s="16" t="s">
        <v>527</v>
      </c>
      <c r="G88" s="28" t="s">
        <v>604</v>
      </c>
      <c r="H88" s="16" t="s">
        <v>605</v>
      </c>
      <c r="I88" s="11"/>
      <c r="J88" s="11"/>
      <c r="K88" s="11"/>
      <c r="L88" s="11" t="s">
        <v>540</v>
      </c>
      <c r="M88" s="11"/>
    </row>
    <row r="89" customHeight="1" spans="1:13">
      <c r="A89" s="11"/>
      <c r="B89" s="11"/>
      <c r="C89" s="24"/>
      <c r="D89" s="11"/>
      <c r="E89" s="16"/>
      <c r="F89" s="16" t="s">
        <v>532</v>
      </c>
      <c r="G89" s="28" t="s">
        <v>606</v>
      </c>
      <c r="H89" s="16">
        <v>100</v>
      </c>
      <c r="I89" s="11"/>
      <c r="J89" s="11"/>
      <c r="K89" s="11" t="s">
        <v>535</v>
      </c>
      <c r="L89" s="11" t="s">
        <v>536</v>
      </c>
      <c r="M89" s="11"/>
    </row>
    <row r="90" customHeight="1" spans="1:13">
      <c r="A90" s="11"/>
      <c r="B90" s="11"/>
      <c r="C90" s="24"/>
      <c r="D90" s="11"/>
      <c r="E90" s="16"/>
      <c r="F90" s="16" t="s">
        <v>537</v>
      </c>
      <c r="G90" s="27" t="s">
        <v>538</v>
      </c>
      <c r="H90" s="16">
        <v>2025</v>
      </c>
      <c r="I90" s="11"/>
      <c r="J90" s="11"/>
      <c r="K90" s="11"/>
      <c r="L90" s="11" t="s">
        <v>540</v>
      </c>
      <c r="M90" s="11"/>
    </row>
    <row r="91" customHeight="1" spans="1:13">
      <c r="A91" s="11"/>
      <c r="B91" s="11"/>
      <c r="C91" s="24"/>
      <c r="D91" s="11"/>
      <c r="E91" s="16" t="s">
        <v>541</v>
      </c>
      <c r="F91" s="16" t="s">
        <v>542</v>
      </c>
      <c r="G91" s="27"/>
      <c r="H91" s="16"/>
      <c r="I91" s="11"/>
      <c r="J91" s="11"/>
      <c r="K91" s="11"/>
      <c r="L91" s="11"/>
      <c r="M91" s="11"/>
    </row>
    <row r="92" customHeight="1" spans="1:13">
      <c r="A92" s="11"/>
      <c r="B92" s="11"/>
      <c r="C92" s="24"/>
      <c r="D92" s="11"/>
      <c r="E92" s="16"/>
      <c r="F92" s="16" t="s">
        <v>543</v>
      </c>
      <c r="G92" s="27" t="s">
        <v>607</v>
      </c>
      <c r="H92" s="16"/>
      <c r="I92" s="11"/>
      <c r="J92" s="11"/>
      <c r="K92" s="11"/>
      <c r="L92" s="11" t="s">
        <v>608</v>
      </c>
      <c r="M92" s="11"/>
    </row>
    <row r="93" customHeight="1" spans="1:13">
      <c r="A93" s="11"/>
      <c r="B93" s="11"/>
      <c r="C93" s="24"/>
      <c r="D93" s="11"/>
      <c r="E93" s="16"/>
      <c r="F93" s="16" t="s">
        <v>545</v>
      </c>
      <c r="G93" s="27"/>
      <c r="H93" s="16"/>
      <c r="I93" s="11"/>
      <c r="J93" s="11"/>
      <c r="K93" s="11"/>
      <c r="L93" s="11"/>
      <c r="M93" s="11"/>
    </row>
    <row r="94" customHeight="1" spans="1:13">
      <c r="A94" s="11"/>
      <c r="B94" s="11"/>
      <c r="C94" s="24"/>
      <c r="D94" s="11"/>
      <c r="E94" s="16"/>
      <c r="F94" s="16" t="s">
        <v>546</v>
      </c>
      <c r="G94" s="29"/>
      <c r="H94" s="16"/>
      <c r="I94" s="11"/>
      <c r="J94" s="11"/>
      <c r="K94" s="11"/>
      <c r="L94" s="11"/>
      <c r="M94" s="11"/>
    </row>
    <row r="95" customHeight="1" spans="1:13">
      <c r="A95" s="11"/>
      <c r="B95" s="11"/>
      <c r="C95" s="24"/>
      <c r="D95" s="11"/>
      <c r="E95" s="16" t="s">
        <v>547</v>
      </c>
      <c r="F95" s="16" t="s">
        <v>548</v>
      </c>
      <c r="G95" s="11" t="s">
        <v>549</v>
      </c>
      <c r="H95" s="16">
        <v>96</v>
      </c>
      <c r="I95" s="11"/>
      <c r="J95" s="11"/>
      <c r="K95" s="11" t="s">
        <v>535</v>
      </c>
      <c r="L95" s="11" t="s">
        <v>531</v>
      </c>
      <c r="M95" s="11"/>
    </row>
    <row r="96" customHeight="1" spans="1:13">
      <c r="A96" s="11" t="s">
        <v>156</v>
      </c>
      <c r="B96" s="11" t="s">
        <v>609</v>
      </c>
      <c r="C96" s="24">
        <v>100</v>
      </c>
      <c r="D96" s="11" t="s">
        <v>610</v>
      </c>
      <c r="E96" s="16" t="s">
        <v>518</v>
      </c>
      <c r="F96" s="16" t="s">
        <v>519</v>
      </c>
      <c r="G96" s="11" t="s">
        <v>566</v>
      </c>
      <c r="H96" s="16">
        <v>100</v>
      </c>
      <c r="I96" s="11"/>
      <c r="J96" s="11"/>
      <c r="K96" s="11" t="s">
        <v>522</v>
      </c>
      <c r="L96" s="11" t="s">
        <v>523</v>
      </c>
      <c r="M96" s="11"/>
    </row>
    <row r="97" customHeight="1" spans="1:13">
      <c r="A97" s="11"/>
      <c r="B97" s="11"/>
      <c r="C97" s="24"/>
      <c r="D97" s="11"/>
      <c r="E97" s="16"/>
      <c r="F97" s="16" t="s">
        <v>524</v>
      </c>
      <c r="G97" s="11"/>
      <c r="H97" s="16"/>
      <c r="I97" s="11"/>
      <c r="J97" s="11"/>
      <c r="K97" s="11"/>
      <c r="L97" s="11"/>
      <c r="M97" s="11"/>
    </row>
    <row r="98" customHeight="1" spans="1:13">
      <c r="A98" s="11"/>
      <c r="B98" s="11"/>
      <c r="C98" s="24"/>
      <c r="D98" s="11"/>
      <c r="E98" s="16"/>
      <c r="F98" s="16" t="s">
        <v>525</v>
      </c>
      <c r="G98" s="11"/>
      <c r="H98" s="16"/>
      <c r="I98" s="11"/>
      <c r="J98" s="11"/>
      <c r="K98" s="11"/>
      <c r="L98" s="11"/>
      <c r="M98" s="11"/>
    </row>
    <row r="99" customHeight="1" spans="1:13">
      <c r="A99" s="11"/>
      <c r="B99" s="11"/>
      <c r="C99" s="24"/>
      <c r="D99" s="11"/>
      <c r="E99" s="16" t="s">
        <v>526</v>
      </c>
      <c r="F99" s="16" t="s">
        <v>527</v>
      </c>
      <c r="G99" s="11" t="s">
        <v>611</v>
      </c>
      <c r="H99" s="16">
        <v>34</v>
      </c>
      <c r="I99" s="11"/>
      <c r="J99" s="11"/>
      <c r="K99" s="11" t="s">
        <v>612</v>
      </c>
      <c r="L99" s="11" t="s">
        <v>531</v>
      </c>
      <c r="M99" s="11"/>
    </row>
    <row r="100" customHeight="1" spans="1:13">
      <c r="A100" s="11"/>
      <c r="B100" s="11"/>
      <c r="C100" s="24"/>
      <c r="D100" s="11"/>
      <c r="E100" s="16"/>
      <c r="F100" s="16" t="s">
        <v>532</v>
      </c>
      <c r="G100" s="11" t="s">
        <v>613</v>
      </c>
      <c r="H100" s="16">
        <v>100</v>
      </c>
      <c r="I100" s="11"/>
      <c r="J100" s="11"/>
      <c r="K100" s="11" t="s">
        <v>535</v>
      </c>
      <c r="L100" s="11" t="s">
        <v>536</v>
      </c>
      <c r="M100" s="11"/>
    </row>
    <row r="101" customHeight="1" spans="1:13">
      <c r="A101" s="11"/>
      <c r="B101" s="11"/>
      <c r="C101" s="24"/>
      <c r="D101" s="11"/>
      <c r="E101" s="16"/>
      <c r="F101" s="16" t="s">
        <v>537</v>
      </c>
      <c r="G101" s="11" t="s">
        <v>583</v>
      </c>
      <c r="H101" s="16" t="s">
        <v>539</v>
      </c>
      <c r="I101" s="11"/>
      <c r="J101" s="11"/>
      <c r="K101" s="11"/>
      <c r="L101" s="11" t="s">
        <v>540</v>
      </c>
      <c r="M101" s="11"/>
    </row>
    <row r="102" customHeight="1" spans="1:13">
      <c r="A102" s="11"/>
      <c r="B102" s="11"/>
      <c r="C102" s="24"/>
      <c r="D102" s="11"/>
      <c r="E102" s="16" t="s">
        <v>541</v>
      </c>
      <c r="F102" s="16" t="s">
        <v>542</v>
      </c>
      <c r="G102" s="11" t="s">
        <v>614</v>
      </c>
      <c r="H102" s="16">
        <v>30</v>
      </c>
      <c r="I102" s="11"/>
      <c r="J102" s="11"/>
      <c r="K102" s="11" t="s">
        <v>615</v>
      </c>
      <c r="L102" s="11" t="s">
        <v>531</v>
      </c>
      <c r="M102" s="11"/>
    </row>
    <row r="103" customHeight="1" spans="1:13">
      <c r="A103" s="11"/>
      <c r="B103" s="11"/>
      <c r="C103" s="24"/>
      <c r="D103" s="11"/>
      <c r="E103" s="16"/>
      <c r="F103" s="16" t="s">
        <v>543</v>
      </c>
      <c r="G103" s="11" t="s">
        <v>616</v>
      </c>
      <c r="H103" s="16">
        <v>3</v>
      </c>
      <c r="I103" s="11"/>
      <c r="J103" s="11"/>
      <c r="K103" s="11" t="s">
        <v>578</v>
      </c>
      <c r="L103" s="11" t="s">
        <v>540</v>
      </c>
      <c r="M103" s="11"/>
    </row>
    <row r="104" customHeight="1" spans="1:13">
      <c r="A104" s="11"/>
      <c r="B104" s="11"/>
      <c r="C104" s="24"/>
      <c r="D104" s="11"/>
      <c r="E104" s="16"/>
      <c r="F104" s="16" t="s">
        <v>545</v>
      </c>
      <c r="G104" s="11"/>
      <c r="H104" s="16"/>
      <c r="I104" s="11"/>
      <c r="J104" s="11"/>
      <c r="K104" s="11"/>
      <c r="L104" s="11"/>
      <c r="M104" s="11"/>
    </row>
    <row r="105" customHeight="1" spans="1:13">
      <c r="A105" s="11"/>
      <c r="B105" s="11"/>
      <c r="C105" s="24"/>
      <c r="D105" s="11"/>
      <c r="E105" s="16"/>
      <c r="F105" s="16" t="s">
        <v>546</v>
      </c>
      <c r="G105" s="11" t="s">
        <v>617</v>
      </c>
      <c r="H105" s="16" t="s">
        <v>618</v>
      </c>
      <c r="I105" s="11"/>
      <c r="J105" s="11"/>
      <c r="K105" s="11" t="s">
        <v>619</v>
      </c>
      <c r="L105" s="11" t="s">
        <v>540</v>
      </c>
      <c r="M105" s="11"/>
    </row>
    <row r="106" customHeight="1" spans="1:13">
      <c r="A106" s="11"/>
      <c r="B106" s="11"/>
      <c r="C106" s="24"/>
      <c r="D106" s="11"/>
      <c r="E106" s="16" t="s">
        <v>547</v>
      </c>
      <c r="F106" s="16" t="s">
        <v>548</v>
      </c>
      <c r="G106" s="11" t="s">
        <v>549</v>
      </c>
      <c r="H106" s="16">
        <v>98</v>
      </c>
      <c r="I106" s="11"/>
      <c r="J106" s="11"/>
      <c r="K106" s="11" t="s">
        <v>535</v>
      </c>
      <c r="L106" s="11" t="s">
        <v>531</v>
      </c>
      <c r="M106" s="11"/>
    </row>
    <row r="107" customHeight="1" spans="1:13">
      <c r="A107" s="11" t="s">
        <v>156</v>
      </c>
      <c r="B107" s="11" t="s">
        <v>620</v>
      </c>
      <c r="C107" s="24">
        <v>80</v>
      </c>
      <c r="D107" s="30" t="s">
        <v>621</v>
      </c>
      <c r="E107" s="16" t="s">
        <v>518</v>
      </c>
      <c r="F107" s="16" t="s">
        <v>519</v>
      </c>
      <c r="G107" s="11" t="s">
        <v>566</v>
      </c>
      <c r="H107" s="16">
        <v>80</v>
      </c>
      <c r="I107" s="11"/>
      <c r="J107" s="11"/>
      <c r="K107" s="11" t="s">
        <v>522</v>
      </c>
      <c r="L107" s="11" t="s">
        <v>523</v>
      </c>
      <c r="M107" s="11"/>
    </row>
    <row r="108" customHeight="1" spans="1:13">
      <c r="A108" s="11"/>
      <c r="B108" s="11"/>
      <c r="C108" s="24"/>
      <c r="D108" s="30"/>
      <c r="E108" s="16"/>
      <c r="F108" s="16" t="s">
        <v>524</v>
      </c>
      <c r="G108" s="11"/>
      <c r="H108" s="16"/>
      <c r="I108" s="11"/>
      <c r="J108" s="11"/>
      <c r="K108" s="11"/>
      <c r="L108" s="11"/>
      <c r="M108" s="11"/>
    </row>
    <row r="109" customHeight="1" spans="1:13">
      <c r="A109" s="11"/>
      <c r="B109" s="11"/>
      <c r="C109" s="24"/>
      <c r="D109" s="30"/>
      <c r="E109" s="16"/>
      <c r="F109" s="16" t="s">
        <v>525</v>
      </c>
      <c r="G109" s="11"/>
      <c r="H109" s="16"/>
      <c r="I109" s="11"/>
      <c r="J109" s="11"/>
      <c r="K109" s="11"/>
      <c r="L109" s="11"/>
      <c r="M109" s="11"/>
    </row>
    <row r="110" customHeight="1" spans="1:13">
      <c r="A110" s="11"/>
      <c r="B110" s="11"/>
      <c r="C110" s="24"/>
      <c r="D110" s="30"/>
      <c r="E110" s="16" t="s">
        <v>526</v>
      </c>
      <c r="F110" s="16" t="s">
        <v>527</v>
      </c>
      <c r="G110" s="11" t="s">
        <v>622</v>
      </c>
      <c r="H110" s="16">
        <v>59</v>
      </c>
      <c r="I110" s="11"/>
      <c r="J110" s="11"/>
      <c r="K110" s="11" t="s">
        <v>597</v>
      </c>
      <c r="L110" s="11" t="s">
        <v>536</v>
      </c>
      <c r="M110" s="11"/>
    </row>
    <row r="111" customHeight="1" spans="1:13">
      <c r="A111" s="11"/>
      <c r="B111" s="11"/>
      <c r="C111" s="24"/>
      <c r="D111" s="30"/>
      <c r="E111" s="16"/>
      <c r="F111" s="16" t="s">
        <v>532</v>
      </c>
      <c r="G111" s="11" t="s">
        <v>613</v>
      </c>
      <c r="H111" s="16">
        <v>100</v>
      </c>
      <c r="I111" s="11"/>
      <c r="J111" s="11"/>
      <c r="K111" s="11" t="s">
        <v>535</v>
      </c>
      <c r="L111" s="11" t="s">
        <v>536</v>
      </c>
      <c r="M111" s="11"/>
    </row>
    <row r="112" customHeight="1" spans="1:13">
      <c r="A112" s="11"/>
      <c r="B112" s="11"/>
      <c r="C112" s="24"/>
      <c r="D112" s="30"/>
      <c r="E112" s="16"/>
      <c r="F112" s="16" t="s">
        <v>537</v>
      </c>
      <c r="G112" s="11" t="s">
        <v>583</v>
      </c>
      <c r="H112" s="16" t="s">
        <v>539</v>
      </c>
      <c r="I112" s="11"/>
      <c r="J112" s="11"/>
      <c r="K112" s="11"/>
      <c r="L112" s="11" t="s">
        <v>540</v>
      </c>
      <c r="M112" s="11"/>
    </row>
    <row r="113" customHeight="1" spans="1:13">
      <c r="A113" s="11"/>
      <c r="B113" s="11"/>
      <c r="C113" s="24"/>
      <c r="D113" s="30"/>
      <c r="E113" s="16" t="s">
        <v>541</v>
      </c>
      <c r="F113" s="16" t="s">
        <v>542</v>
      </c>
      <c r="G113" s="11"/>
      <c r="H113" s="16"/>
      <c r="I113" s="11"/>
      <c r="J113" s="11"/>
      <c r="K113" s="11"/>
      <c r="L113" s="11"/>
      <c r="M113" s="11"/>
    </row>
    <row r="114" customHeight="1" spans="1:13">
      <c r="A114" s="11"/>
      <c r="B114" s="11"/>
      <c r="C114" s="24"/>
      <c r="D114" s="30"/>
      <c r="E114" s="16"/>
      <c r="F114" s="16" t="s">
        <v>543</v>
      </c>
      <c r="G114" s="11" t="s">
        <v>623</v>
      </c>
      <c r="H114" s="16" t="s">
        <v>624</v>
      </c>
      <c r="I114" s="11"/>
      <c r="J114" s="11"/>
      <c r="K114" s="11"/>
      <c r="L114" s="11" t="s">
        <v>540</v>
      </c>
      <c r="M114" s="11"/>
    </row>
    <row r="115" customHeight="1" spans="1:13">
      <c r="A115" s="11"/>
      <c r="B115" s="11"/>
      <c r="C115" s="24"/>
      <c r="D115" s="30"/>
      <c r="E115" s="16"/>
      <c r="F115" s="16" t="s">
        <v>545</v>
      </c>
      <c r="G115" s="11"/>
      <c r="H115" s="16"/>
      <c r="I115" s="11"/>
      <c r="J115" s="11"/>
      <c r="K115" s="11"/>
      <c r="L115" s="11"/>
      <c r="M115" s="11"/>
    </row>
    <row r="116" customHeight="1" spans="1:13">
      <c r="A116" s="11"/>
      <c r="B116" s="11"/>
      <c r="C116" s="24"/>
      <c r="D116" s="30"/>
      <c r="E116" s="16"/>
      <c r="F116" s="16" t="s">
        <v>546</v>
      </c>
      <c r="G116" s="11" t="s">
        <v>625</v>
      </c>
      <c r="H116" s="16" t="s">
        <v>626</v>
      </c>
      <c r="I116" s="11"/>
      <c r="J116" s="11"/>
      <c r="K116" s="11" t="s">
        <v>619</v>
      </c>
      <c r="L116" s="11" t="s">
        <v>540</v>
      </c>
      <c r="M116" s="11"/>
    </row>
    <row r="117" customHeight="1" spans="1:13">
      <c r="A117" s="11"/>
      <c r="B117" s="11"/>
      <c r="C117" s="24"/>
      <c r="D117" s="30"/>
      <c r="E117" s="16" t="s">
        <v>547</v>
      </c>
      <c r="F117" s="16" t="s">
        <v>548</v>
      </c>
      <c r="G117" s="11" t="s">
        <v>549</v>
      </c>
      <c r="H117" s="16">
        <v>95</v>
      </c>
      <c r="I117" s="11"/>
      <c r="J117" s="11"/>
      <c r="K117" s="11" t="s">
        <v>535</v>
      </c>
      <c r="L117" s="11" t="s">
        <v>531</v>
      </c>
      <c r="M117" s="11"/>
    </row>
    <row r="118" s="1" customFormat="1" ht="50" customHeight="1" spans="1:13">
      <c r="A118" s="11" t="s">
        <v>156</v>
      </c>
      <c r="B118" s="11" t="s">
        <v>627</v>
      </c>
      <c r="C118" s="24">
        <v>3164</v>
      </c>
      <c r="D118" s="11"/>
      <c r="E118" s="16" t="s">
        <v>518</v>
      </c>
      <c r="F118" s="16" t="s">
        <v>519</v>
      </c>
      <c r="G118" s="11" t="s">
        <v>628</v>
      </c>
      <c r="H118" s="11">
        <v>3164</v>
      </c>
      <c r="I118" s="11" t="s">
        <v>629</v>
      </c>
      <c r="J118" s="11" t="s">
        <v>630</v>
      </c>
      <c r="K118" s="11" t="s">
        <v>522</v>
      </c>
      <c r="L118" s="11" t="s">
        <v>523</v>
      </c>
      <c r="M118" s="11"/>
    </row>
    <row r="119" s="1" customFormat="1" ht="24.4" customHeight="1" spans="1:13">
      <c r="A119" s="11"/>
      <c r="B119" s="11"/>
      <c r="C119" s="24"/>
      <c r="D119" s="11"/>
      <c r="E119" s="16"/>
      <c r="F119" s="16" t="s">
        <v>524</v>
      </c>
      <c r="G119" s="11" t="s">
        <v>631</v>
      </c>
      <c r="H119" s="11" t="s">
        <v>631</v>
      </c>
      <c r="I119" s="11" t="s">
        <v>631</v>
      </c>
      <c r="J119" s="11"/>
      <c r="K119" s="11" t="s">
        <v>631</v>
      </c>
      <c r="L119" s="11" t="s">
        <v>536</v>
      </c>
      <c r="M119" s="11"/>
    </row>
    <row r="120" s="1" customFormat="1" ht="24.4" customHeight="1" spans="1:13">
      <c r="A120" s="11"/>
      <c r="B120" s="11"/>
      <c r="C120" s="24"/>
      <c r="D120" s="11"/>
      <c r="E120" s="16"/>
      <c r="F120" s="16" t="s">
        <v>525</v>
      </c>
      <c r="G120" s="11" t="s">
        <v>631</v>
      </c>
      <c r="H120" s="11" t="s">
        <v>631</v>
      </c>
      <c r="I120" s="11" t="s">
        <v>631</v>
      </c>
      <c r="J120" s="11"/>
      <c r="K120" s="11" t="s">
        <v>631</v>
      </c>
      <c r="L120" s="11" t="s">
        <v>536</v>
      </c>
      <c r="M120" s="11"/>
    </row>
    <row r="121" s="1" customFormat="1" ht="69.85" customHeight="1" spans="1:13">
      <c r="A121" s="11"/>
      <c r="B121" s="11"/>
      <c r="C121" s="24"/>
      <c r="D121" s="11"/>
      <c r="E121" s="16" t="s">
        <v>526</v>
      </c>
      <c r="F121" s="16" t="s">
        <v>527</v>
      </c>
      <c r="G121" s="11" t="s">
        <v>632</v>
      </c>
      <c r="H121" s="11" t="s">
        <v>633</v>
      </c>
      <c r="I121" s="11" t="s">
        <v>634</v>
      </c>
      <c r="J121" s="11" t="s">
        <v>635</v>
      </c>
      <c r="K121" s="11" t="s">
        <v>589</v>
      </c>
      <c r="L121" s="11" t="s">
        <v>531</v>
      </c>
      <c r="M121" s="11"/>
    </row>
    <row r="122" s="1" customFormat="1" ht="24.4" customHeight="1" spans="1:13">
      <c r="A122" s="11"/>
      <c r="B122" s="11"/>
      <c r="C122" s="24"/>
      <c r="D122" s="11"/>
      <c r="E122" s="16"/>
      <c r="F122" s="16" t="s">
        <v>532</v>
      </c>
      <c r="G122" s="11" t="s">
        <v>636</v>
      </c>
      <c r="H122" s="11" t="s">
        <v>619</v>
      </c>
      <c r="I122" s="11" t="s">
        <v>637</v>
      </c>
      <c r="J122" s="11" t="s">
        <v>637</v>
      </c>
      <c r="K122" s="11" t="s">
        <v>618</v>
      </c>
      <c r="L122" s="11" t="s">
        <v>540</v>
      </c>
      <c r="M122" s="11"/>
    </row>
    <row r="123" s="1" customFormat="1" ht="39.65" customHeight="1" spans="1:13">
      <c r="A123" s="11"/>
      <c r="B123" s="11"/>
      <c r="C123" s="24"/>
      <c r="D123" s="11"/>
      <c r="E123" s="16"/>
      <c r="F123" s="16" t="s">
        <v>537</v>
      </c>
      <c r="G123" s="11" t="s">
        <v>638</v>
      </c>
      <c r="H123" s="31">
        <v>2025</v>
      </c>
      <c r="I123" s="11" t="s">
        <v>639</v>
      </c>
      <c r="J123" s="11" t="s">
        <v>640</v>
      </c>
      <c r="K123" s="11" t="s">
        <v>572</v>
      </c>
      <c r="L123" s="11" t="s">
        <v>641</v>
      </c>
      <c r="M123" s="11"/>
    </row>
    <row r="124" s="1" customFormat="1" ht="69.85" customHeight="1" spans="1:13">
      <c r="A124" s="11"/>
      <c r="B124" s="11"/>
      <c r="C124" s="24"/>
      <c r="D124" s="11"/>
      <c r="E124" s="16" t="s">
        <v>541</v>
      </c>
      <c r="F124" s="16" t="s">
        <v>542</v>
      </c>
      <c r="G124" s="11" t="s">
        <v>642</v>
      </c>
      <c r="H124" s="11" t="s">
        <v>643</v>
      </c>
      <c r="I124" s="11" t="s">
        <v>644</v>
      </c>
      <c r="J124" s="11" t="s">
        <v>635</v>
      </c>
      <c r="K124" s="11" t="s">
        <v>535</v>
      </c>
      <c r="L124" s="11" t="s">
        <v>531</v>
      </c>
      <c r="M124" s="11"/>
    </row>
    <row r="125" s="1" customFormat="1" ht="69.85" customHeight="1" spans="1:13">
      <c r="A125" s="11"/>
      <c r="B125" s="11"/>
      <c r="C125" s="24"/>
      <c r="D125" s="11"/>
      <c r="E125" s="16"/>
      <c r="F125" s="16" t="s">
        <v>543</v>
      </c>
      <c r="G125" s="11" t="s">
        <v>645</v>
      </c>
      <c r="H125" s="11" t="s">
        <v>643</v>
      </c>
      <c r="I125" s="11" t="s">
        <v>646</v>
      </c>
      <c r="J125" s="11" t="s">
        <v>635</v>
      </c>
      <c r="K125" s="11" t="s">
        <v>535</v>
      </c>
      <c r="L125" s="11" t="s">
        <v>531</v>
      </c>
      <c r="M125" s="11"/>
    </row>
    <row r="126" s="1" customFormat="1" ht="69.85" customHeight="1" spans="1:13">
      <c r="A126" s="11"/>
      <c r="B126" s="11"/>
      <c r="C126" s="24"/>
      <c r="D126" s="11"/>
      <c r="E126" s="16"/>
      <c r="F126" s="16"/>
      <c r="G126" s="11" t="s">
        <v>647</v>
      </c>
      <c r="H126" s="11" t="s">
        <v>643</v>
      </c>
      <c r="I126" s="11" t="s">
        <v>648</v>
      </c>
      <c r="J126" s="11" t="s">
        <v>635</v>
      </c>
      <c r="K126" s="11" t="s">
        <v>535</v>
      </c>
      <c r="L126" s="11" t="s">
        <v>531</v>
      </c>
      <c r="M126" s="11"/>
    </row>
    <row r="127" s="1" customFormat="1" ht="69.85" customHeight="1" spans="1:13">
      <c r="A127" s="11"/>
      <c r="B127" s="11"/>
      <c r="C127" s="24"/>
      <c r="D127" s="11"/>
      <c r="E127" s="16"/>
      <c r="F127" s="16" t="s">
        <v>545</v>
      </c>
      <c r="G127" s="11" t="s">
        <v>649</v>
      </c>
      <c r="H127" s="11" t="s">
        <v>559</v>
      </c>
      <c r="I127" s="11" t="s">
        <v>650</v>
      </c>
      <c r="J127" s="11" t="s">
        <v>635</v>
      </c>
      <c r="K127" s="11" t="s">
        <v>535</v>
      </c>
      <c r="L127" s="11" t="s">
        <v>531</v>
      </c>
      <c r="M127" s="11"/>
    </row>
    <row r="128" s="1" customFormat="1" ht="24.4" customHeight="1" spans="1:13">
      <c r="A128" s="11"/>
      <c r="B128" s="11"/>
      <c r="C128" s="24"/>
      <c r="D128" s="11"/>
      <c r="E128" s="16"/>
      <c r="F128" s="16" t="s">
        <v>546</v>
      </c>
      <c r="G128" s="11" t="s">
        <v>631</v>
      </c>
      <c r="H128" s="11" t="s">
        <v>631</v>
      </c>
      <c r="I128" s="11"/>
      <c r="J128" s="11"/>
      <c r="K128" s="11" t="s">
        <v>631</v>
      </c>
      <c r="L128" s="11" t="s">
        <v>536</v>
      </c>
      <c r="M128" s="11"/>
    </row>
    <row r="129" s="1" customFormat="1" ht="109.5" customHeight="1" spans="1:13">
      <c r="A129" s="11"/>
      <c r="B129" s="11"/>
      <c r="C129" s="24"/>
      <c r="D129" s="11"/>
      <c r="E129" s="16" t="s">
        <v>547</v>
      </c>
      <c r="F129" s="16" t="s">
        <v>548</v>
      </c>
      <c r="G129" s="11" t="s">
        <v>651</v>
      </c>
      <c r="H129" s="11" t="s">
        <v>563</v>
      </c>
      <c r="I129" s="11" t="s">
        <v>651</v>
      </c>
      <c r="J129" s="11" t="s">
        <v>652</v>
      </c>
      <c r="K129" s="11" t="s">
        <v>535</v>
      </c>
      <c r="L129" s="11" t="s">
        <v>531</v>
      </c>
      <c r="M129" s="11"/>
    </row>
    <row r="130" s="1" customFormat="1" customHeight="1" spans="1:13">
      <c r="A130" s="11" t="s">
        <v>156</v>
      </c>
      <c r="B130" s="11" t="s">
        <v>653</v>
      </c>
      <c r="C130" s="24">
        <v>148</v>
      </c>
      <c r="D130" s="11" t="s">
        <v>654</v>
      </c>
      <c r="E130" s="16" t="s">
        <v>518</v>
      </c>
      <c r="F130" s="16" t="s">
        <v>519</v>
      </c>
      <c r="G130" s="11" t="s">
        <v>566</v>
      </c>
      <c r="H130" s="16">
        <v>148</v>
      </c>
      <c r="I130" s="11"/>
      <c r="J130" s="11"/>
      <c r="K130" s="11" t="s">
        <v>522</v>
      </c>
      <c r="L130" s="11" t="s">
        <v>523</v>
      </c>
      <c r="M130" s="11"/>
    </row>
    <row r="131" s="1" customFormat="1" customHeight="1" spans="1:13">
      <c r="A131" s="11"/>
      <c r="B131" s="11"/>
      <c r="C131" s="24"/>
      <c r="D131" s="11"/>
      <c r="E131" s="16"/>
      <c r="F131" s="16" t="s">
        <v>524</v>
      </c>
      <c r="G131" s="11"/>
      <c r="H131" s="16"/>
      <c r="I131" s="11"/>
      <c r="J131" s="11"/>
      <c r="K131" s="11"/>
      <c r="L131" s="11"/>
      <c r="M131" s="11"/>
    </row>
    <row r="132" s="1" customFormat="1" customHeight="1" spans="1:13">
      <c r="A132" s="11"/>
      <c r="B132" s="11"/>
      <c r="C132" s="24"/>
      <c r="D132" s="11"/>
      <c r="E132" s="16"/>
      <c r="F132" s="16" t="s">
        <v>525</v>
      </c>
      <c r="G132" s="11"/>
      <c r="H132" s="16"/>
      <c r="I132" s="11"/>
      <c r="J132" s="11"/>
      <c r="K132" s="11"/>
      <c r="L132" s="11"/>
      <c r="M132" s="11"/>
    </row>
    <row r="133" s="1" customFormat="1" customHeight="1" spans="1:13">
      <c r="A133" s="11"/>
      <c r="B133" s="11"/>
      <c r="C133" s="24"/>
      <c r="D133" s="11"/>
      <c r="E133" s="16" t="s">
        <v>526</v>
      </c>
      <c r="F133" s="16" t="s">
        <v>527</v>
      </c>
      <c r="G133" s="11" t="s">
        <v>655</v>
      </c>
      <c r="H133" s="16">
        <v>23</v>
      </c>
      <c r="I133" s="11"/>
      <c r="J133" s="11"/>
      <c r="K133" s="11" t="s">
        <v>612</v>
      </c>
      <c r="L133" s="11" t="s">
        <v>536</v>
      </c>
      <c r="M133" s="11"/>
    </row>
    <row r="134" s="1" customFormat="1" customHeight="1" spans="1:13">
      <c r="A134" s="11"/>
      <c r="B134" s="11"/>
      <c r="C134" s="24"/>
      <c r="D134" s="11"/>
      <c r="E134" s="16"/>
      <c r="F134" s="16" t="s">
        <v>532</v>
      </c>
      <c r="G134" s="11" t="s">
        <v>613</v>
      </c>
      <c r="H134" s="16">
        <v>100</v>
      </c>
      <c r="I134" s="11"/>
      <c r="J134" s="11"/>
      <c r="K134" s="11" t="s">
        <v>535</v>
      </c>
      <c r="L134" s="11" t="s">
        <v>536</v>
      </c>
      <c r="M134" s="11"/>
    </row>
    <row r="135" s="1" customFormat="1" customHeight="1" spans="1:13">
      <c r="A135" s="11"/>
      <c r="B135" s="11"/>
      <c r="C135" s="24"/>
      <c r="D135" s="11"/>
      <c r="E135" s="16"/>
      <c r="F135" s="16" t="s">
        <v>537</v>
      </c>
      <c r="G135" s="11" t="s">
        <v>583</v>
      </c>
      <c r="H135" s="16" t="s">
        <v>539</v>
      </c>
      <c r="I135" s="11"/>
      <c r="J135" s="11"/>
      <c r="K135" s="11"/>
      <c r="L135" s="11" t="s">
        <v>540</v>
      </c>
      <c r="M135" s="11"/>
    </row>
    <row r="136" s="1" customFormat="1" customHeight="1" spans="1:13">
      <c r="A136" s="11"/>
      <c r="B136" s="11"/>
      <c r="C136" s="24"/>
      <c r="D136" s="11"/>
      <c r="E136" s="16" t="s">
        <v>541</v>
      </c>
      <c r="F136" s="16" t="s">
        <v>542</v>
      </c>
      <c r="G136" s="11"/>
      <c r="H136" s="16"/>
      <c r="I136" s="11"/>
      <c r="J136" s="11"/>
      <c r="K136" s="11"/>
      <c r="L136" s="11"/>
      <c r="M136" s="11"/>
    </row>
    <row r="137" s="1" customFormat="1" customHeight="1" spans="1:13">
      <c r="A137" s="11"/>
      <c r="B137" s="11"/>
      <c r="C137" s="24"/>
      <c r="D137" s="11"/>
      <c r="E137" s="16"/>
      <c r="F137" s="16" t="s">
        <v>543</v>
      </c>
      <c r="G137" s="11" t="s">
        <v>656</v>
      </c>
      <c r="H137" s="16">
        <v>8</v>
      </c>
      <c r="I137" s="11"/>
      <c r="J137" s="11"/>
      <c r="K137" s="11" t="s">
        <v>578</v>
      </c>
      <c r="L137" s="11" t="s">
        <v>540</v>
      </c>
      <c r="M137" s="11"/>
    </row>
    <row r="138" s="1" customFormat="1" customHeight="1" spans="1:13">
      <c r="A138" s="11"/>
      <c r="B138" s="11"/>
      <c r="C138" s="24"/>
      <c r="D138" s="11"/>
      <c r="E138" s="16"/>
      <c r="F138" s="16" t="s">
        <v>545</v>
      </c>
      <c r="G138" s="11"/>
      <c r="H138" s="16"/>
      <c r="I138" s="11"/>
      <c r="J138" s="11"/>
      <c r="K138" s="11"/>
      <c r="L138" s="11"/>
      <c r="M138" s="11"/>
    </row>
    <row r="139" s="1" customFormat="1" customHeight="1" spans="1:13">
      <c r="A139" s="11"/>
      <c r="B139" s="11"/>
      <c r="C139" s="24"/>
      <c r="D139" s="11"/>
      <c r="E139" s="16"/>
      <c r="F139" s="16" t="s">
        <v>546</v>
      </c>
      <c r="G139" s="11" t="s">
        <v>617</v>
      </c>
      <c r="H139" s="16"/>
      <c r="I139" s="11"/>
      <c r="J139" s="11"/>
      <c r="K139" s="11" t="s">
        <v>619</v>
      </c>
      <c r="L139" s="11" t="s">
        <v>540</v>
      </c>
      <c r="M139" s="11"/>
    </row>
    <row r="140" s="1" customFormat="1" customHeight="1" spans="1:13">
      <c r="A140" s="11"/>
      <c r="B140" s="11"/>
      <c r="C140" s="24"/>
      <c r="D140" s="11"/>
      <c r="E140" s="16" t="s">
        <v>547</v>
      </c>
      <c r="F140" s="16" t="s">
        <v>548</v>
      </c>
      <c r="G140" s="11" t="s">
        <v>549</v>
      </c>
      <c r="H140" s="16">
        <v>90</v>
      </c>
      <c r="I140" s="11"/>
      <c r="J140" s="11"/>
      <c r="K140" s="11" t="s">
        <v>535</v>
      </c>
      <c r="L140" s="11" t="s">
        <v>531</v>
      </c>
      <c r="M140" s="11"/>
    </row>
    <row r="141" s="1" customFormat="1" customHeight="1" spans="1:13">
      <c r="A141" s="11" t="s">
        <v>156</v>
      </c>
      <c r="B141" s="11" t="s">
        <v>657</v>
      </c>
      <c r="C141" s="24">
        <v>65</v>
      </c>
      <c r="D141" s="11" t="s">
        <v>658</v>
      </c>
      <c r="E141" s="16" t="s">
        <v>518</v>
      </c>
      <c r="F141" s="16" t="s">
        <v>519</v>
      </c>
      <c r="G141" s="11" t="s">
        <v>566</v>
      </c>
      <c r="H141" s="16">
        <v>65</v>
      </c>
      <c r="I141" s="11"/>
      <c r="J141" s="11"/>
      <c r="K141" s="11" t="s">
        <v>522</v>
      </c>
      <c r="L141" s="11" t="s">
        <v>523</v>
      </c>
      <c r="M141" s="11"/>
    </row>
    <row r="142" s="1" customFormat="1" customHeight="1" spans="1:13">
      <c r="A142" s="11"/>
      <c r="B142" s="11"/>
      <c r="C142" s="24"/>
      <c r="D142" s="11"/>
      <c r="E142" s="16"/>
      <c r="F142" s="16" t="s">
        <v>524</v>
      </c>
      <c r="G142" s="11"/>
      <c r="H142" s="16"/>
      <c r="I142" s="11"/>
      <c r="J142" s="11"/>
      <c r="K142" s="11"/>
      <c r="L142" s="11"/>
      <c r="M142" s="11"/>
    </row>
    <row r="143" s="1" customFormat="1" customHeight="1" spans="1:13">
      <c r="A143" s="11"/>
      <c r="B143" s="11"/>
      <c r="C143" s="24"/>
      <c r="D143" s="11"/>
      <c r="E143" s="16"/>
      <c r="F143" s="16" t="s">
        <v>525</v>
      </c>
      <c r="G143" s="11"/>
      <c r="H143" s="16"/>
      <c r="I143" s="11"/>
      <c r="J143" s="11"/>
      <c r="K143" s="11"/>
      <c r="L143" s="11"/>
      <c r="M143" s="11"/>
    </row>
    <row r="144" s="1" customFormat="1" customHeight="1" spans="1:13">
      <c r="A144" s="11"/>
      <c r="B144" s="11"/>
      <c r="C144" s="24"/>
      <c r="D144" s="11"/>
      <c r="E144" s="16" t="s">
        <v>526</v>
      </c>
      <c r="F144" s="8" t="s">
        <v>527</v>
      </c>
      <c r="G144" s="11" t="s">
        <v>659</v>
      </c>
      <c r="H144" s="16">
        <v>15</v>
      </c>
      <c r="I144" s="11"/>
      <c r="J144" s="11"/>
      <c r="K144" s="11" t="s">
        <v>589</v>
      </c>
      <c r="L144" s="11" t="s">
        <v>531</v>
      </c>
      <c r="M144" s="11"/>
    </row>
    <row r="145" s="1" customFormat="1" customHeight="1" spans="1:13">
      <c r="A145" s="11"/>
      <c r="B145" s="11"/>
      <c r="C145" s="24"/>
      <c r="D145" s="11"/>
      <c r="E145" s="16"/>
      <c r="F145" s="12"/>
      <c r="G145" s="8" t="s">
        <v>660</v>
      </c>
      <c r="H145" s="16" t="s">
        <v>661</v>
      </c>
      <c r="I145" s="11"/>
      <c r="J145" s="11"/>
      <c r="K145" s="11" t="s">
        <v>557</v>
      </c>
      <c r="L145" s="11" t="s">
        <v>531</v>
      </c>
      <c r="M145" s="11"/>
    </row>
    <row r="146" s="1" customFormat="1" customHeight="1" spans="1:13">
      <c r="A146" s="11"/>
      <c r="B146" s="11"/>
      <c r="C146" s="24"/>
      <c r="D146" s="11"/>
      <c r="E146" s="16"/>
      <c r="F146" s="17"/>
      <c r="G146" s="17"/>
      <c r="H146" s="16" t="s">
        <v>662</v>
      </c>
      <c r="I146" s="11"/>
      <c r="J146" s="11"/>
      <c r="K146" s="11" t="s">
        <v>589</v>
      </c>
      <c r="L146" s="11" t="s">
        <v>531</v>
      </c>
      <c r="M146" s="11"/>
    </row>
    <row r="147" s="1" customFormat="1" customHeight="1" spans="1:13">
      <c r="A147" s="11"/>
      <c r="B147" s="11"/>
      <c r="C147" s="24"/>
      <c r="D147" s="11"/>
      <c r="E147" s="16"/>
      <c r="F147" s="16" t="s">
        <v>532</v>
      </c>
      <c r="G147" s="11" t="s">
        <v>663</v>
      </c>
      <c r="H147" s="16">
        <v>100</v>
      </c>
      <c r="I147" s="11"/>
      <c r="J147" s="11"/>
      <c r="K147" s="11" t="s">
        <v>535</v>
      </c>
      <c r="L147" s="11" t="s">
        <v>536</v>
      </c>
      <c r="M147" s="11"/>
    </row>
    <row r="148" s="1" customFormat="1" customHeight="1" spans="1:13">
      <c r="A148" s="11"/>
      <c r="B148" s="11"/>
      <c r="C148" s="24"/>
      <c r="D148" s="11"/>
      <c r="E148" s="16"/>
      <c r="F148" s="16" t="s">
        <v>537</v>
      </c>
      <c r="G148" s="11" t="s">
        <v>583</v>
      </c>
      <c r="H148" s="16" t="s">
        <v>539</v>
      </c>
      <c r="I148" s="11"/>
      <c r="J148" s="11"/>
      <c r="K148" s="11"/>
      <c r="L148" s="11" t="s">
        <v>540</v>
      </c>
      <c r="M148" s="11"/>
    </row>
    <row r="149" s="1" customFormat="1" customHeight="1" spans="1:13">
      <c r="A149" s="11"/>
      <c r="B149" s="11"/>
      <c r="C149" s="24"/>
      <c r="D149" s="11"/>
      <c r="E149" s="16" t="s">
        <v>541</v>
      </c>
      <c r="F149" s="16" t="s">
        <v>542</v>
      </c>
      <c r="G149" s="11"/>
      <c r="H149" s="16"/>
      <c r="I149" s="11"/>
      <c r="J149" s="11"/>
      <c r="K149" s="11"/>
      <c r="L149" s="11"/>
      <c r="M149" s="11"/>
    </row>
    <row r="150" s="1" customFormat="1" customHeight="1" spans="1:13">
      <c r="A150" s="11"/>
      <c r="B150" s="11"/>
      <c r="C150" s="24"/>
      <c r="D150" s="11"/>
      <c r="E150" s="16"/>
      <c r="F150" s="16" t="s">
        <v>543</v>
      </c>
      <c r="G150" s="11" t="s">
        <v>664</v>
      </c>
      <c r="H150" s="16" t="s">
        <v>665</v>
      </c>
      <c r="I150" s="11"/>
      <c r="J150" s="11"/>
      <c r="K150" s="11"/>
      <c r="L150" s="11" t="s">
        <v>540</v>
      </c>
      <c r="M150" s="11"/>
    </row>
    <row r="151" s="1" customFormat="1" customHeight="1" spans="1:13">
      <c r="A151" s="11"/>
      <c r="B151" s="11"/>
      <c r="C151" s="24"/>
      <c r="D151" s="11"/>
      <c r="E151" s="16"/>
      <c r="F151" s="16" t="s">
        <v>545</v>
      </c>
      <c r="G151" s="11"/>
      <c r="H151" s="16"/>
      <c r="I151" s="11"/>
      <c r="J151" s="11"/>
      <c r="K151" s="11"/>
      <c r="L151" s="11"/>
      <c r="M151" s="11"/>
    </row>
    <row r="152" s="1" customFormat="1" customHeight="1" spans="1:13">
      <c r="A152" s="11"/>
      <c r="B152" s="11"/>
      <c r="C152" s="24"/>
      <c r="D152" s="11"/>
      <c r="E152" s="16"/>
      <c r="F152" s="16" t="s">
        <v>546</v>
      </c>
      <c r="G152" s="11" t="s">
        <v>666</v>
      </c>
      <c r="H152" s="16" t="s">
        <v>667</v>
      </c>
      <c r="I152" s="11"/>
      <c r="J152" s="11"/>
      <c r="K152" s="11" t="s">
        <v>619</v>
      </c>
      <c r="L152" s="11" t="s">
        <v>540</v>
      </c>
      <c r="M152" s="11"/>
    </row>
    <row r="153" s="1" customFormat="1" customHeight="1" spans="1:13">
      <c r="A153" s="11"/>
      <c r="B153" s="11"/>
      <c r="C153" s="24"/>
      <c r="D153" s="11"/>
      <c r="E153" s="16" t="s">
        <v>547</v>
      </c>
      <c r="F153" s="16" t="s">
        <v>548</v>
      </c>
      <c r="G153" s="11" t="s">
        <v>549</v>
      </c>
      <c r="H153" s="16">
        <v>90</v>
      </c>
      <c r="I153" s="11"/>
      <c r="J153" s="11"/>
      <c r="K153" s="11" t="s">
        <v>535</v>
      </c>
      <c r="L153" s="11" t="s">
        <v>531</v>
      </c>
      <c r="M153" s="11"/>
    </row>
  </sheetData>
  <mergeCells count="102">
    <mergeCell ref="C2:M2"/>
    <mergeCell ref="A3:K3"/>
    <mergeCell ref="L3:M3"/>
    <mergeCell ref="E4:M4"/>
    <mergeCell ref="A4:A5"/>
    <mergeCell ref="A7:A17"/>
    <mergeCell ref="A18:A28"/>
    <mergeCell ref="A29:A39"/>
    <mergeCell ref="A40:A50"/>
    <mergeCell ref="A51:A61"/>
    <mergeCell ref="A62:A72"/>
    <mergeCell ref="A73:A84"/>
    <mergeCell ref="A85:A95"/>
    <mergeCell ref="A96:A106"/>
    <mergeCell ref="A107:A117"/>
    <mergeCell ref="A118:A129"/>
    <mergeCell ref="A130:A140"/>
    <mergeCell ref="A141:A153"/>
    <mergeCell ref="B4:B5"/>
    <mergeCell ref="B7:B17"/>
    <mergeCell ref="B18:B28"/>
    <mergeCell ref="B29:B39"/>
    <mergeCell ref="B40:B50"/>
    <mergeCell ref="B51:B61"/>
    <mergeCell ref="B62:B72"/>
    <mergeCell ref="B73:B84"/>
    <mergeCell ref="B85:B95"/>
    <mergeCell ref="B96:B106"/>
    <mergeCell ref="B107:B117"/>
    <mergeCell ref="B118:B129"/>
    <mergeCell ref="B130:B140"/>
    <mergeCell ref="B141:B153"/>
    <mergeCell ref="C4:C5"/>
    <mergeCell ref="C7:C17"/>
    <mergeCell ref="C18:C28"/>
    <mergeCell ref="C29:C39"/>
    <mergeCell ref="C40:C50"/>
    <mergeCell ref="C51:C61"/>
    <mergeCell ref="C62:C72"/>
    <mergeCell ref="C73:C84"/>
    <mergeCell ref="C85:C95"/>
    <mergeCell ref="C96:C106"/>
    <mergeCell ref="C107:C117"/>
    <mergeCell ref="C118:C129"/>
    <mergeCell ref="C130:C140"/>
    <mergeCell ref="C141:C153"/>
    <mergeCell ref="D4:D5"/>
    <mergeCell ref="D7:D17"/>
    <mergeCell ref="D18:D28"/>
    <mergeCell ref="D29:D39"/>
    <mergeCell ref="D40:D50"/>
    <mergeCell ref="D51:D61"/>
    <mergeCell ref="D62:D72"/>
    <mergeCell ref="D73:D84"/>
    <mergeCell ref="D85:D95"/>
    <mergeCell ref="D96:D106"/>
    <mergeCell ref="D107:D117"/>
    <mergeCell ref="D118:D129"/>
    <mergeCell ref="D130:D140"/>
    <mergeCell ref="D141:D153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9"/>
    <mergeCell ref="E80:E83"/>
    <mergeCell ref="E85:E87"/>
    <mergeCell ref="E88:E90"/>
    <mergeCell ref="E91:E94"/>
    <mergeCell ref="E96:E98"/>
    <mergeCell ref="E99:E101"/>
    <mergeCell ref="E102:E105"/>
    <mergeCell ref="E107:E109"/>
    <mergeCell ref="E110:E112"/>
    <mergeCell ref="E113:E116"/>
    <mergeCell ref="E118:E120"/>
    <mergeCell ref="E121:E123"/>
    <mergeCell ref="E124:E128"/>
    <mergeCell ref="E130:E132"/>
    <mergeCell ref="E133:E135"/>
    <mergeCell ref="E136:E139"/>
    <mergeCell ref="E141:E143"/>
    <mergeCell ref="E144:E148"/>
    <mergeCell ref="E149:E152"/>
    <mergeCell ref="F125:F126"/>
    <mergeCell ref="F144:F146"/>
    <mergeCell ref="G145:G14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pane ySplit="7" topLeftCell="A9" activePane="bottomLeft" state="frozen"/>
      <selection/>
      <selection pane="bottomLeft" activeCell="E8" sqref="E8:E19"/>
    </sheetView>
  </sheetViews>
  <sheetFormatPr defaultColWidth="9" defaultRowHeight="12"/>
  <cols>
    <col min="1" max="1" width="7.6" style="1" customWidth="1"/>
    <col min="2" max="2" width="16.9583333333333" style="1" customWidth="1"/>
    <col min="3" max="3" width="8.68333333333333" style="1" customWidth="1"/>
    <col min="4" max="4" width="7.6" style="1" customWidth="1"/>
    <col min="5" max="5" width="8" style="1" customWidth="1"/>
    <col min="6" max="6" width="8.81666666666667" style="1" customWidth="1"/>
    <col min="7" max="7" width="8.14166666666667" style="1" customWidth="1"/>
    <col min="8" max="9" width="7.6" style="1" customWidth="1"/>
    <col min="10" max="10" width="28.225" style="1" customWidth="1"/>
    <col min="11" max="11" width="7.05833333333333" style="1" customWidth="1"/>
    <col min="12" max="12" width="7.875" style="1" customWidth="1"/>
    <col min="13" max="13" width="9.09166666666667" style="1" customWidth="1"/>
    <col min="14" max="14" width="9" style="1" customWidth="1"/>
    <col min="15" max="15" width="7.45833333333333" style="1" customWidth="1"/>
    <col min="16" max="16" width="6.50833333333333" style="1" customWidth="1"/>
    <col min="17" max="17" width="21.85" style="1" customWidth="1"/>
    <col min="18" max="18" width="33.25" style="1" customWidth="1"/>
    <col min="19" max="19" width="12.625" style="1" customWidth="1"/>
    <col min="20" max="16384" width="9" style="1"/>
  </cols>
  <sheetData>
    <row r="1" ht="14.3" customHeight="1" spans="1:19">
      <c r="A1" s="2"/>
      <c r="S1" s="2" t="s">
        <v>668</v>
      </c>
    </row>
    <row r="2" ht="36.9" customHeight="1" spans="1:19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35" customHeight="1" spans="1:19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4.3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5" t="s">
        <v>32</v>
      </c>
      <c r="R4" s="5"/>
      <c r="S4" s="5"/>
    </row>
    <row r="5" ht="15.8" customHeight="1" spans="1:19">
      <c r="A5" s="6" t="s">
        <v>458</v>
      </c>
      <c r="B5" s="6" t="s">
        <v>459</v>
      </c>
      <c r="C5" s="6" t="s">
        <v>669</v>
      </c>
      <c r="D5" s="6"/>
      <c r="E5" s="6"/>
      <c r="F5" s="6"/>
      <c r="G5" s="6"/>
      <c r="H5" s="6"/>
      <c r="I5" s="6"/>
      <c r="J5" s="6" t="s">
        <v>670</v>
      </c>
      <c r="K5" s="6" t="s">
        <v>671</v>
      </c>
      <c r="L5" s="6"/>
      <c r="M5" s="6"/>
      <c r="N5" s="6"/>
      <c r="O5" s="6"/>
      <c r="P5" s="6"/>
      <c r="Q5" s="6"/>
      <c r="R5" s="6"/>
      <c r="S5" s="6"/>
    </row>
    <row r="6" ht="16.55" customHeight="1" spans="1:19">
      <c r="A6" s="6"/>
      <c r="B6" s="6"/>
      <c r="C6" s="6" t="s">
        <v>504</v>
      </c>
      <c r="D6" s="6" t="s">
        <v>672</v>
      </c>
      <c r="E6" s="6"/>
      <c r="F6" s="6"/>
      <c r="G6" s="6"/>
      <c r="H6" s="6" t="s">
        <v>673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ht="27.1" customHeight="1" spans="1:19">
      <c r="A7" s="6"/>
      <c r="B7" s="6"/>
      <c r="C7" s="6"/>
      <c r="D7" s="6" t="s">
        <v>139</v>
      </c>
      <c r="E7" s="6" t="s">
        <v>674</v>
      </c>
      <c r="F7" s="6" t="s">
        <v>143</v>
      </c>
      <c r="G7" s="7" t="s">
        <v>675</v>
      </c>
      <c r="H7" s="6" t="s">
        <v>162</v>
      </c>
      <c r="I7" s="6" t="s">
        <v>163</v>
      </c>
      <c r="J7" s="6"/>
      <c r="K7" s="6" t="s">
        <v>507</v>
      </c>
      <c r="L7" s="6" t="s">
        <v>508</v>
      </c>
      <c r="M7" s="6" t="s">
        <v>509</v>
      </c>
      <c r="N7" s="6" t="s">
        <v>514</v>
      </c>
      <c r="O7" s="6" t="s">
        <v>510</v>
      </c>
      <c r="P7" s="6" t="s">
        <v>676</v>
      </c>
      <c r="Q7" s="6" t="s">
        <v>677</v>
      </c>
      <c r="R7" s="6" t="s">
        <v>678</v>
      </c>
      <c r="S7" s="6" t="s">
        <v>515</v>
      </c>
    </row>
    <row r="8" ht="27.1" customHeight="1" spans="1:19">
      <c r="A8" s="8" t="s">
        <v>2</v>
      </c>
      <c r="B8" s="8" t="s">
        <v>4</v>
      </c>
      <c r="C8" s="9">
        <v>4389.01</v>
      </c>
      <c r="D8" s="9">
        <v>1077.01</v>
      </c>
      <c r="E8" s="10"/>
      <c r="F8" s="10"/>
      <c r="G8" s="9">
        <v>3312</v>
      </c>
      <c r="H8" s="9">
        <v>678.11</v>
      </c>
      <c r="I8" s="9">
        <v>3710.9</v>
      </c>
      <c r="J8" s="10"/>
      <c r="K8" s="8" t="s">
        <v>518</v>
      </c>
      <c r="L8" s="10" t="s">
        <v>519</v>
      </c>
      <c r="M8" s="6"/>
      <c r="N8" s="11"/>
      <c r="O8" s="6"/>
      <c r="P8" s="6"/>
      <c r="Q8" s="6"/>
      <c r="R8" s="6"/>
      <c r="S8" s="6"/>
    </row>
    <row r="9" ht="29" customHeight="1" spans="1:19">
      <c r="A9" s="12"/>
      <c r="B9" s="12"/>
      <c r="C9" s="13"/>
      <c r="D9" s="13"/>
      <c r="E9" s="14"/>
      <c r="F9" s="14"/>
      <c r="G9" s="13"/>
      <c r="H9" s="13"/>
      <c r="I9" s="13"/>
      <c r="J9" s="14"/>
      <c r="K9" s="12"/>
      <c r="L9" s="15"/>
      <c r="M9" s="11"/>
      <c r="N9" s="11"/>
      <c r="O9" s="11"/>
      <c r="P9" s="16"/>
      <c r="Q9" s="11"/>
      <c r="R9" s="11"/>
      <c r="S9" s="11"/>
    </row>
    <row r="10" ht="29" customHeight="1" spans="1:19">
      <c r="A10" s="12"/>
      <c r="B10" s="12"/>
      <c r="C10" s="13"/>
      <c r="D10" s="13"/>
      <c r="E10" s="14"/>
      <c r="F10" s="14"/>
      <c r="G10" s="13"/>
      <c r="H10" s="13"/>
      <c r="I10" s="13"/>
      <c r="J10" s="14"/>
      <c r="K10" s="12"/>
      <c r="L10" s="11" t="s">
        <v>524</v>
      </c>
      <c r="M10" s="11"/>
      <c r="N10" s="11"/>
      <c r="O10" s="11"/>
      <c r="P10" s="11"/>
      <c r="Q10" s="11"/>
      <c r="R10" s="11"/>
      <c r="S10" s="11"/>
    </row>
    <row r="11" ht="29" customHeight="1" spans="1:19">
      <c r="A11" s="12"/>
      <c r="B11" s="12"/>
      <c r="C11" s="13"/>
      <c r="D11" s="13"/>
      <c r="E11" s="14"/>
      <c r="F11" s="14"/>
      <c r="G11" s="13"/>
      <c r="H11" s="13"/>
      <c r="I11" s="13"/>
      <c r="J11" s="14"/>
      <c r="K11" s="17"/>
      <c r="L11" s="11" t="s">
        <v>525</v>
      </c>
      <c r="M11" s="11"/>
      <c r="N11" s="11"/>
      <c r="O11" s="11"/>
      <c r="P11" s="11"/>
      <c r="Q11" s="11"/>
      <c r="R11" s="11"/>
      <c r="S11" s="11"/>
    </row>
    <row r="12" ht="29" customHeight="1" spans="1:19">
      <c r="A12" s="12"/>
      <c r="B12" s="12"/>
      <c r="C12" s="13"/>
      <c r="D12" s="13"/>
      <c r="E12" s="14"/>
      <c r="F12" s="14"/>
      <c r="G12" s="13"/>
      <c r="H12" s="13"/>
      <c r="I12" s="13"/>
      <c r="J12" s="14"/>
      <c r="K12" s="16" t="s">
        <v>526</v>
      </c>
      <c r="L12" s="16" t="s">
        <v>527</v>
      </c>
      <c r="M12" s="11"/>
      <c r="N12" s="11"/>
      <c r="O12" s="11"/>
      <c r="P12" s="11"/>
      <c r="Q12" s="11"/>
      <c r="R12" s="11"/>
      <c r="S12" s="11"/>
    </row>
    <row r="13" ht="29" customHeight="1" spans="1:19">
      <c r="A13" s="12"/>
      <c r="B13" s="12"/>
      <c r="C13" s="13"/>
      <c r="D13" s="13"/>
      <c r="E13" s="14"/>
      <c r="F13" s="14"/>
      <c r="G13" s="13"/>
      <c r="H13" s="13"/>
      <c r="I13" s="13"/>
      <c r="J13" s="14"/>
      <c r="K13" s="16"/>
      <c r="L13" s="16" t="s">
        <v>532</v>
      </c>
      <c r="M13" s="11"/>
      <c r="N13" s="11"/>
      <c r="O13" s="11"/>
      <c r="P13" s="11"/>
      <c r="Q13" s="11"/>
      <c r="R13" s="11"/>
      <c r="S13" s="11"/>
    </row>
    <row r="14" ht="29" customHeight="1" spans="1:19">
      <c r="A14" s="12"/>
      <c r="B14" s="12"/>
      <c r="C14" s="13"/>
      <c r="D14" s="13"/>
      <c r="E14" s="14"/>
      <c r="F14" s="14"/>
      <c r="G14" s="13"/>
      <c r="H14" s="13"/>
      <c r="I14" s="13"/>
      <c r="J14" s="14"/>
      <c r="K14" s="16"/>
      <c r="L14" s="16" t="s">
        <v>537</v>
      </c>
      <c r="M14" s="11"/>
      <c r="N14" s="11"/>
      <c r="O14" s="11"/>
      <c r="P14" s="11"/>
      <c r="Q14" s="11"/>
      <c r="R14" s="11"/>
      <c r="S14" s="11"/>
    </row>
    <row r="15" ht="29" customHeight="1" spans="1:19">
      <c r="A15" s="12"/>
      <c r="B15" s="12"/>
      <c r="C15" s="13"/>
      <c r="D15" s="13"/>
      <c r="E15" s="14"/>
      <c r="F15" s="14"/>
      <c r="G15" s="13"/>
      <c r="H15" s="13"/>
      <c r="I15" s="13"/>
      <c r="J15" s="14"/>
      <c r="K15" s="16" t="s">
        <v>541</v>
      </c>
      <c r="L15" s="16" t="s">
        <v>542</v>
      </c>
      <c r="M15" s="11"/>
      <c r="N15" s="11"/>
      <c r="O15" s="11"/>
      <c r="P15" s="11"/>
      <c r="Q15" s="11"/>
      <c r="R15" s="11"/>
      <c r="S15" s="11"/>
    </row>
    <row r="16" ht="29" customHeight="1" spans="1:19">
      <c r="A16" s="12"/>
      <c r="B16" s="12"/>
      <c r="C16" s="13"/>
      <c r="D16" s="13"/>
      <c r="E16" s="14"/>
      <c r="F16" s="14"/>
      <c r="G16" s="13"/>
      <c r="H16" s="13"/>
      <c r="I16" s="13"/>
      <c r="J16" s="14"/>
      <c r="K16" s="16"/>
      <c r="L16" s="16" t="s">
        <v>543</v>
      </c>
      <c r="M16" s="11"/>
      <c r="N16" s="11"/>
      <c r="O16" s="11"/>
      <c r="P16" s="11"/>
      <c r="Q16" s="11"/>
      <c r="R16" s="11"/>
      <c r="S16" s="11"/>
    </row>
    <row r="17" ht="29" customHeight="1" spans="1:19">
      <c r="A17" s="12"/>
      <c r="B17" s="12"/>
      <c r="C17" s="13"/>
      <c r="D17" s="13"/>
      <c r="E17" s="14"/>
      <c r="F17" s="14"/>
      <c r="G17" s="13"/>
      <c r="H17" s="13"/>
      <c r="I17" s="13"/>
      <c r="J17" s="14"/>
      <c r="K17" s="16"/>
      <c r="L17" s="16" t="s">
        <v>545</v>
      </c>
      <c r="M17" s="11"/>
      <c r="N17" s="11"/>
      <c r="O17" s="11"/>
      <c r="P17" s="11"/>
      <c r="Q17" s="11"/>
      <c r="R17" s="11"/>
      <c r="S17" s="11"/>
    </row>
    <row r="18" ht="29" customHeight="1" spans="1:19">
      <c r="A18" s="12"/>
      <c r="B18" s="12"/>
      <c r="C18" s="13"/>
      <c r="D18" s="13"/>
      <c r="E18" s="14"/>
      <c r="F18" s="14"/>
      <c r="G18" s="13"/>
      <c r="H18" s="13"/>
      <c r="I18" s="13"/>
      <c r="J18" s="14"/>
      <c r="K18" s="16"/>
      <c r="L18" s="16" t="s">
        <v>546</v>
      </c>
      <c r="M18" s="11"/>
      <c r="N18" s="11"/>
      <c r="O18" s="11"/>
      <c r="P18" s="11"/>
      <c r="Q18" s="11"/>
      <c r="R18" s="11"/>
      <c r="S18" s="11"/>
    </row>
    <row r="19" ht="29" customHeight="1" spans="1:19">
      <c r="A19" s="17"/>
      <c r="B19" s="17"/>
      <c r="C19" s="18"/>
      <c r="D19" s="18"/>
      <c r="E19" s="15"/>
      <c r="F19" s="15"/>
      <c r="G19" s="18"/>
      <c r="H19" s="18"/>
      <c r="I19" s="18"/>
      <c r="J19" s="15"/>
      <c r="K19" s="16" t="s">
        <v>547</v>
      </c>
      <c r="L19" s="16" t="s">
        <v>548</v>
      </c>
      <c r="M19" s="11"/>
      <c r="N19" s="11"/>
      <c r="O19" s="11"/>
      <c r="P19" s="11"/>
      <c r="Q19" s="11"/>
      <c r="R19" s="11"/>
      <c r="S19" s="11"/>
    </row>
    <row r="20" ht="14.3" customHeight="1" spans="1:19">
      <c r="A20" s="2" t="s">
        <v>329</v>
      </c>
      <c r="B20" s="2"/>
      <c r="C20" s="2"/>
      <c r="D20" s="2"/>
      <c r="E20" s="2"/>
      <c r="F20" s="2"/>
      <c r="G20" s="2"/>
      <c r="H20" s="2"/>
    </row>
  </sheetData>
  <mergeCells count="26">
    <mergeCell ref="A2:S2"/>
    <mergeCell ref="A3:S3"/>
    <mergeCell ref="Q4:S4"/>
    <mergeCell ref="C5:I5"/>
    <mergeCell ref="D6:G6"/>
    <mergeCell ref="H6:I6"/>
    <mergeCell ref="A20:H20"/>
    <mergeCell ref="A5:A7"/>
    <mergeCell ref="A8:A19"/>
    <mergeCell ref="B5:B7"/>
    <mergeCell ref="B8:B19"/>
    <mergeCell ref="C6:C7"/>
    <mergeCell ref="C8:C19"/>
    <mergeCell ref="D8:D19"/>
    <mergeCell ref="E8:E19"/>
    <mergeCell ref="F8:F19"/>
    <mergeCell ref="G8:G19"/>
    <mergeCell ref="H8:H19"/>
    <mergeCell ref="I8:I19"/>
    <mergeCell ref="J5:J7"/>
    <mergeCell ref="J8:J19"/>
    <mergeCell ref="K8:K11"/>
    <mergeCell ref="K12:K14"/>
    <mergeCell ref="K15:K18"/>
    <mergeCell ref="L8:L9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workbookViewId="0">
      <selection activeCell="B21" sqref="B21"/>
    </sheetView>
  </sheetViews>
  <sheetFormatPr defaultColWidth="9" defaultRowHeight="13.5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11">
      <c r="A1" s="83"/>
      <c r="H1" s="84" t="s">
        <v>30</v>
      </c>
    </row>
    <row r="2" ht="21.1" customHeight="1" spans="1:11">
      <c r="A2" s="85" t="s">
        <v>7</v>
      </c>
      <c r="B2" s="85"/>
      <c r="C2" s="85"/>
      <c r="D2" s="85"/>
      <c r="E2" s="85"/>
      <c r="F2" s="85"/>
      <c r="G2" s="85"/>
      <c r="H2" s="85"/>
    </row>
    <row r="3" ht="15.05" customHeight="1" spans="1:11">
      <c r="A3" s="86" t="s">
        <v>31</v>
      </c>
      <c r="B3" s="86"/>
      <c r="C3" s="86"/>
      <c r="D3" s="86"/>
      <c r="E3" s="86"/>
      <c r="F3" s="86"/>
      <c r="G3" s="87" t="s">
        <v>32</v>
      </c>
      <c r="H3" s="87"/>
    </row>
    <row r="4" ht="15.65" customHeight="1" spans="1:11">
      <c r="A4" s="88" t="s">
        <v>33</v>
      </c>
      <c r="B4" s="88"/>
      <c r="C4" s="88" t="s">
        <v>34</v>
      </c>
      <c r="D4" s="88"/>
      <c r="E4" s="88"/>
      <c r="F4" s="88"/>
      <c r="G4" s="88"/>
      <c r="H4" s="88"/>
    </row>
    <row r="5" ht="29" customHeight="1" spans="1:11">
      <c r="A5" s="88" t="s">
        <v>35</v>
      </c>
      <c r="B5" s="88" t="s">
        <v>36</v>
      </c>
      <c r="C5" s="88" t="s">
        <v>37</v>
      </c>
      <c r="D5" s="88" t="s">
        <v>36</v>
      </c>
      <c r="E5" s="88" t="s">
        <v>38</v>
      </c>
      <c r="F5" s="88" t="s">
        <v>36</v>
      </c>
      <c r="G5" s="88" t="s">
        <v>39</v>
      </c>
      <c r="H5" s="88" t="s">
        <v>36</v>
      </c>
    </row>
    <row r="6" ht="14.2" customHeight="1" spans="1:11">
      <c r="A6" s="89" t="s">
        <v>40</v>
      </c>
      <c r="B6" s="90">
        <v>1077.01</v>
      </c>
      <c r="C6" s="91" t="s">
        <v>41</v>
      </c>
      <c r="D6" s="92"/>
      <c r="E6" s="89" t="s">
        <v>42</v>
      </c>
      <c r="F6" s="93">
        <f>SUM(F7:F9)</f>
        <v>678.11</v>
      </c>
      <c r="G6" s="91" t="s">
        <v>43</v>
      </c>
      <c r="H6" s="90">
        <v>543.35</v>
      </c>
    </row>
    <row r="7" ht="14.2" customHeight="1" spans="1:11">
      <c r="A7" s="91" t="s">
        <v>44</v>
      </c>
      <c r="B7" s="90">
        <v>1077.01</v>
      </c>
      <c r="C7" s="91" t="s">
        <v>45</v>
      </c>
      <c r="D7" s="92"/>
      <c r="E7" s="91" t="s">
        <v>46</v>
      </c>
      <c r="F7" s="90">
        <v>543.35</v>
      </c>
      <c r="G7" s="91" t="s">
        <v>47</v>
      </c>
      <c r="H7" s="90">
        <v>216.3</v>
      </c>
    </row>
    <row r="8" ht="14.2" customHeight="1" spans="1:11">
      <c r="A8" s="89" t="s">
        <v>48</v>
      </c>
      <c r="B8" s="90"/>
      <c r="C8" s="91" t="s">
        <v>49</v>
      </c>
      <c r="D8" s="92"/>
      <c r="E8" s="91" t="s">
        <v>50</v>
      </c>
      <c r="F8" s="90">
        <v>111.2</v>
      </c>
      <c r="G8" s="91" t="s">
        <v>51</v>
      </c>
      <c r="H8" s="90"/>
    </row>
    <row r="9" ht="14.2" customHeight="1" spans="1:11">
      <c r="A9" s="91" t="s">
        <v>52</v>
      </c>
      <c r="B9" s="90"/>
      <c r="C9" s="91" t="s">
        <v>53</v>
      </c>
      <c r="D9" s="92"/>
      <c r="E9" s="91" t="s">
        <v>54</v>
      </c>
      <c r="F9" s="90">
        <v>23.56</v>
      </c>
      <c r="G9" s="91" t="s">
        <v>55</v>
      </c>
      <c r="H9" s="90"/>
    </row>
    <row r="10" ht="14.2" customHeight="1" spans="1:11">
      <c r="A10" s="91" t="s">
        <v>56</v>
      </c>
      <c r="B10" s="90"/>
      <c r="C10" s="91" t="s">
        <v>57</v>
      </c>
      <c r="D10" s="92"/>
      <c r="E10" s="89" t="s">
        <v>58</v>
      </c>
      <c r="F10" s="93">
        <f>F12+F20</f>
        <v>3710.9</v>
      </c>
      <c r="G10" s="91" t="s">
        <v>59</v>
      </c>
      <c r="H10" s="90"/>
    </row>
    <row r="11" ht="14.2" customHeight="1" spans="1:11">
      <c r="A11" s="91" t="s">
        <v>60</v>
      </c>
      <c r="B11" s="90"/>
      <c r="C11" s="91" t="s">
        <v>61</v>
      </c>
      <c r="D11" s="92"/>
      <c r="E11" s="91" t="s">
        <v>62</v>
      </c>
      <c r="F11" s="90"/>
      <c r="G11" s="91" t="s">
        <v>63</v>
      </c>
      <c r="H11" s="90"/>
    </row>
    <row r="12" ht="14.2" customHeight="1" spans="1:11">
      <c r="A12" s="91" t="s">
        <v>64</v>
      </c>
      <c r="B12" s="90"/>
      <c r="C12" s="91" t="s">
        <v>65</v>
      </c>
      <c r="D12" s="92"/>
      <c r="E12" s="91" t="s">
        <v>66</v>
      </c>
      <c r="F12" s="90">
        <v>105.1</v>
      </c>
      <c r="G12" s="91" t="s">
        <v>67</v>
      </c>
      <c r="H12" s="90"/>
      <c r="K12">
        <v>82.33</v>
      </c>
    </row>
    <row r="13" ht="14.2" customHeight="1" spans="1:11">
      <c r="A13" s="91" t="s">
        <v>68</v>
      </c>
      <c r="B13" s="90"/>
      <c r="C13" s="91" t="s">
        <v>69</v>
      </c>
      <c r="D13" s="92">
        <v>97.08</v>
      </c>
      <c r="E13" s="91" t="s">
        <v>70</v>
      </c>
      <c r="F13" s="90"/>
      <c r="G13" s="91" t="s">
        <v>71</v>
      </c>
      <c r="H13" s="90"/>
    </row>
    <row r="14" ht="14.2" customHeight="1" spans="1:11">
      <c r="A14" s="91" t="s">
        <v>72</v>
      </c>
      <c r="B14" s="90"/>
      <c r="C14" s="91" t="s">
        <v>73</v>
      </c>
      <c r="D14" s="92"/>
      <c r="E14" s="91" t="s">
        <v>74</v>
      </c>
      <c r="F14" s="90"/>
      <c r="G14" s="91" t="s">
        <v>75</v>
      </c>
      <c r="H14" s="90">
        <v>23.56</v>
      </c>
    </row>
    <row r="15" ht="14.2" customHeight="1" spans="1:11">
      <c r="A15" s="91" t="s">
        <v>76</v>
      </c>
      <c r="B15" s="90"/>
      <c r="C15" s="91" t="s">
        <v>77</v>
      </c>
      <c r="D15" s="92">
        <v>26.64</v>
      </c>
      <c r="E15" s="91" t="s">
        <v>78</v>
      </c>
      <c r="F15" s="90"/>
      <c r="G15" s="91" t="s">
        <v>79</v>
      </c>
      <c r="H15" s="90"/>
    </row>
    <row r="16" ht="14.2" customHeight="1" spans="1:11">
      <c r="A16" s="91" t="s">
        <v>80</v>
      </c>
      <c r="B16" s="90"/>
      <c r="C16" s="91" t="s">
        <v>81</v>
      </c>
      <c r="D16" s="92"/>
      <c r="E16" s="91" t="s">
        <v>82</v>
      </c>
      <c r="F16" s="90"/>
      <c r="G16" s="91" t="s">
        <v>83</v>
      </c>
      <c r="H16" s="90"/>
    </row>
    <row r="17" ht="14.2" customHeight="1" spans="1:8">
      <c r="A17" s="91" t="s">
        <v>84</v>
      </c>
      <c r="B17" s="90"/>
      <c r="C17" s="91" t="s">
        <v>85</v>
      </c>
      <c r="D17" s="92"/>
      <c r="E17" s="91" t="s">
        <v>86</v>
      </c>
      <c r="F17" s="90"/>
      <c r="G17" s="91" t="s">
        <v>87</v>
      </c>
      <c r="H17" s="90"/>
    </row>
    <row r="18" ht="14.2" customHeight="1" spans="1:8">
      <c r="A18" s="91" t="s">
        <v>88</v>
      </c>
      <c r="B18" s="90"/>
      <c r="C18" s="91" t="s">
        <v>89</v>
      </c>
      <c r="D18" s="92">
        <v>4220.48</v>
      </c>
      <c r="E18" s="91" t="s">
        <v>90</v>
      </c>
      <c r="F18" s="90"/>
      <c r="G18" s="91" t="s">
        <v>91</v>
      </c>
      <c r="H18" s="90"/>
    </row>
    <row r="19" ht="14.2" customHeight="1" spans="1:8">
      <c r="A19" s="91" t="s">
        <v>92</v>
      </c>
      <c r="B19" s="90"/>
      <c r="C19" s="91" t="s">
        <v>93</v>
      </c>
      <c r="D19" s="92"/>
      <c r="E19" s="91" t="s">
        <v>94</v>
      </c>
      <c r="F19" s="90"/>
      <c r="G19" s="91" t="s">
        <v>95</v>
      </c>
      <c r="H19" s="90">
        <v>3605.8</v>
      </c>
    </row>
    <row r="20" ht="14.2" customHeight="1" spans="1:8">
      <c r="A20" s="89" t="s">
        <v>96</v>
      </c>
      <c r="B20" s="93"/>
      <c r="C20" s="91" t="s">
        <v>97</v>
      </c>
      <c r="D20" s="92"/>
      <c r="E20" s="91" t="s">
        <v>98</v>
      </c>
      <c r="F20" s="90">
        <v>3605.8</v>
      </c>
      <c r="G20" s="91"/>
      <c r="H20" s="90"/>
    </row>
    <row r="21" ht="14.2" customHeight="1" spans="1:8">
      <c r="A21" s="89" t="s">
        <v>99</v>
      </c>
      <c r="B21" s="93"/>
      <c r="C21" s="91" t="s">
        <v>100</v>
      </c>
      <c r="D21" s="92"/>
      <c r="E21" s="89" t="s">
        <v>101</v>
      </c>
      <c r="F21" s="93"/>
      <c r="G21" s="91"/>
      <c r="H21" s="90"/>
    </row>
    <row r="22" ht="14.2" customHeight="1" spans="1:8">
      <c r="A22" s="89" t="s">
        <v>102</v>
      </c>
      <c r="B22" s="93"/>
      <c r="C22" s="91" t="s">
        <v>103</v>
      </c>
      <c r="D22" s="92"/>
      <c r="E22" s="91"/>
      <c r="F22" s="91"/>
      <c r="G22" s="91"/>
      <c r="H22" s="90"/>
    </row>
    <row r="23" ht="14.2" customHeight="1" spans="1:8">
      <c r="A23" s="89" t="s">
        <v>104</v>
      </c>
      <c r="B23" s="93"/>
      <c r="C23" s="91" t="s">
        <v>105</v>
      </c>
      <c r="D23" s="92"/>
      <c r="E23" s="91"/>
      <c r="F23" s="91"/>
      <c r="G23" s="91"/>
      <c r="H23" s="90"/>
    </row>
    <row r="24" ht="14.2" customHeight="1" spans="1:8">
      <c r="A24" s="89" t="s">
        <v>106</v>
      </c>
      <c r="B24" s="93">
        <v>3262</v>
      </c>
      <c r="C24" s="91" t="s">
        <v>107</v>
      </c>
      <c r="D24" s="92"/>
      <c r="E24" s="91"/>
      <c r="F24" s="91"/>
      <c r="G24" s="91"/>
      <c r="H24" s="90"/>
    </row>
    <row r="25" ht="14.2" customHeight="1" spans="1:8">
      <c r="A25" s="91" t="s">
        <v>108</v>
      </c>
      <c r="B25" s="90">
        <v>3262</v>
      </c>
      <c r="C25" s="91" t="s">
        <v>109</v>
      </c>
      <c r="D25" s="92">
        <v>44.81</v>
      </c>
      <c r="E25" s="91"/>
      <c r="F25" s="91"/>
      <c r="G25" s="91"/>
      <c r="H25" s="90"/>
    </row>
    <row r="26" ht="14.2" customHeight="1" spans="1:8">
      <c r="A26" s="91" t="s">
        <v>110</v>
      </c>
      <c r="B26" s="90"/>
      <c r="C26" s="91" t="s">
        <v>111</v>
      </c>
      <c r="D26" s="92"/>
      <c r="E26" s="91"/>
      <c r="F26" s="91"/>
      <c r="G26" s="91"/>
      <c r="H26" s="90"/>
    </row>
    <row r="27" ht="14.2" customHeight="1" spans="1:8">
      <c r="A27" s="91" t="s">
        <v>112</v>
      </c>
      <c r="B27" s="90"/>
      <c r="C27" s="91" t="s">
        <v>113</v>
      </c>
      <c r="D27" s="92"/>
      <c r="E27" s="91"/>
      <c r="F27" s="91"/>
      <c r="G27" s="91"/>
      <c r="H27" s="90"/>
    </row>
    <row r="28" ht="14.2" customHeight="1" spans="1:8">
      <c r="A28" s="89" t="s">
        <v>114</v>
      </c>
      <c r="B28" s="93"/>
      <c r="C28" s="91" t="s">
        <v>115</v>
      </c>
      <c r="D28" s="92"/>
      <c r="E28" s="91"/>
      <c r="F28" s="91"/>
      <c r="G28" s="91"/>
      <c r="H28" s="90"/>
    </row>
    <row r="29" ht="14.2" customHeight="1" spans="1:8">
      <c r="A29" s="89" t="s">
        <v>116</v>
      </c>
      <c r="B29" s="93"/>
      <c r="C29" s="91" t="s">
        <v>117</v>
      </c>
      <c r="D29" s="92"/>
      <c r="E29" s="91"/>
      <c r="F29" s="91"/>
      <c r="G29" s="91"/>
      <c r="H29" s="90"/>
    </row>
    <row r="30" ht="14.2" customHeight="1" spans="1:8">
      <c r="A30" s="89" t="s">
        <v>118</v>
      </c>
      <c r="B30" s="93"/>
      <c r="C30" s="91" t="s">
        <v>119</v>
      </c>
      <c r="D30" s="92"/>
      <c r="E30" s="91"/>
      <c r="F30" s="91"/>
      <c r="G30" s="91"/>
      <c r="H30" s="90"/>
    </row>
    <row r="31" ht="14.2" customHeight="1" spans="1:8">
      <c r="A31" s="89" t="s">
        <v>120</v>
      </c>
      <c r="B31" s="93"/>
      <c r="C31" s="91" t="s">
        <v>121</v>
      </c>
      <c r="D31" s="92"/>
      <c r="E31" s="91"/>
      <c r="F31" s="91"/>
      <c r="G31" s="91"/>
      <c r="H31" s="90"/>
    </row>
    <row r="32" ht="14.2" customHeight="1" spans="1:8">
      <c r="A32" s="89" t="s">
        <v>122</v>
      </c>
      <c r="B32" s="93">
        <v>50</v>
      </c>
      <c r="C32" s="91" t="s">
        <v>123</v>
      </c>
      <c r="D32" s="92"/>
      <c r="E32" s="91"/>
      <c r="F32" s="91"/>
      <c r="G32" s="91"/>
      <c r="H32" s="90"/>
    </row>
    <row r="33" ht="14.2" customHeight="1" spans="1:8">
      <c r="A33" s="91"/>
      <c r="B33" s="91"/>
      <c r="C33" s="91" t="s">
        <v>124</v>
      </c>
      <c r="D33" s="92"/>
      <c r="E33" s="91"/>
      <c r="F33" s="91"/>
      <c r="G33" s="91"/>
      <c r="H33" s="91"/>
    </row>
    <row r="34" ht="14.2" customHeight="1" spans="1:8">
      <c r="A34" s="91"/>
      <c r="B34" s="91"/>
      <c r="C34" s="91" t="s">
        <v>125</v>
      </c>
      <c r="D34" s="92"/>
      <c r="E34" s="91"/>
      <c r="F34" s="91"/>
      <c r="G34" s="91"/>
      <c r="H34" s="91"/>
    </row>
    <row r="35" ht="14.2" customHeight="1" spans="1:8">
      <c r="A35" s="91"/>
      <c r="B35" s="91"/>
      <c r="C35" s="91" t="s">
        <v>126</v>
      </c>
      <c r="D35" s="92"/>
      <c r="E35" s="91"/>
      <c r="F35" s="91"/>
      <c r="G35" s="91"/>
      <c r="H35" s="91"/>
    </row>
    <row r="36" ht="14.2" customHeight="1" spans="1:8">
      <c r="A36" s="89" t="s">
        <v>127</v>
      </c>
      <c r="B36" s="93">
        <f>B6+B24+B32</f>
        <v>4389.01</v>
      </c>
      <c r="C36" s="89" t="s">
        <v>128</v>
      </c>
      <c r="D36" s="93">
        <f>D25+D18+D15+D13</f>
        <v>4389.01</v>
      </c>
      <c r="E36" s="89" t="s">
        <v>128</v>
      </c>
      <c r="F36" s="93">
        <f>F6+F10</f>
        <v>4389.01</v>
      </c>
      <c r="G36" s="89" t="s">
        <v>128</v>
      </c>
      <c r="H36" s="93">
        <f>SUM(H6:H35)</f>
        <v>4389.01</v>
      </c>
    </row>
    <row r="37" ht="14.2" customHeight="1" spans="1:8">
      <c r="A37" s="89" t="s">
        <v>129</v>
      </c>
      <c r="B37" s="93"/>
      <c r="C37" s="89" t="s">
        <v>130</v>
      </c>
      <c r="D37" s="93"/>
      <c r="E37" s="89" t="s">
        <v>130</v>
      </c>
      <c r="F37" s="93"/>
      <c r="G37" s="89" t="s">
        <v>130</v>
      </c>
      <c r="H37" s="93"/>
    </row>
    <row r="38" ht="14.2" customHeight="1" spans="1:8">
      <c r="A38" s="91"/>
      <c r="B38" s="90"/>
      <c r="C38" s="91"/>
      <c r="D38" s="90"/>
      <c r="E38" s="89"/>
      <c r="F38" s="93"/>
      <c r="G38" s="89"/>
      <c r="H38" s="93"/>
    </row>
    <row r="39" ht="14.2" customHeight="1" spans="1:8">
      <c r="A39" s="89" t="s">
        <v>131</v>
      </c>
      <c r="B39" s="93">
        <f>B36</f>
        <v>4389.01</v>
      </c>
      <c r="C39" s="89" t="s">
        <v>132</v>
      </c>
      <c r="D39" s="93">
        <f>D36</f>
        <v>4389.01</v>
      </c>
      <c r="E39" s="89" t="s">
        <v>132</v>
      </c>
      <c r="F39" s="93">
        <v>4389.01</v>
      </c>
      <c r="G39" s="89" t="s">
        <v>132</v>
      </c>
      <c r="H39" s="93">
        <f>H36</f>
        <v>4389.01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8" sqref="C8"/>
    </sheetView>
  </sheetViews>
  <sheetFormatPr defaultColWidth="9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39"/>
      <c r="X1" s="40" t="s">
        <v>133</v>
      </c>
      <c r="Y1" s="40"/>
    </row>
    <row r="2" ht="29.35" customHeight="1" spans="1:25">
      <c r="A2" s="41" t="s">
        <v>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ht="19.55" customHeight="1" spans="1:25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3" t="s">
        <v>32</v>
      </c>
      <c r="Y3" s="43"/>
    </row>
    <row r="4" ht="19.55" customHeight="1" spans="1:25">
      <c r="A4" s="57" t="s">
        <v>134</v>
      </c>
      <c r="B4" s="57" t="s">
        <v>135</v>
      </c>
      <c r="C4" s="57" t="s">
        <v>136</v>
      </c>
      <c r="D4" s="57" t="s">
        <v>137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129</v>
      </c>
      <c r="T4" s="57"/>
      <c r="U4" s="57"/>
      <c r="V4" s="57"/>
      <c r="W4" s="57"/>
      <c r="X4" s="57"/>
      <c r="Y4" s="57"/>
    </row>
    <row r="5" ht="19.55" customHeight="1" spans="1:25">
      <c r="A5" s="57"/>
      <c r="B5" s="57"/>
      <c r="C5" s="57"/>
      <c r="D5" s="57" t="s">
        <v>138</v>
      </c>
      <c r="E5" s="57" t="s">
        <v>139</v>
      </c>
      <c r="F5" s="57" t="s">
        <v>140</v>
      </c>
      <c r="G5" s="57" t="s">
        <v>141</v>
      </c>
      <c r="H5" s="57" t="s">
        <v>142</v>
      </c>
      <c r="I5" s="57" t="s">
        <v>143</v>
      </c>
      <c r="J5" s="57" t="s">
        <v>144</v>
      </c>
      <c r="K5" s="57"/>
      <c r="L5" s="57"/>
      <c r="M5" s="57"/>
      <c r="N5" s="57" t="s">
        <v>145</v>
      </c>
      <c r="O5" s="57" t="s">
        <v>146</v>
      </c>
      <c r="P5" s="57" t="s">
        <v>147</v>
      </c>
      <c r="Q5" s="57" t="s">
        <v>148</v>
      </c>
      <c r="R5" s="57" t="s">
        <v>149</v>
      </c>
      <c r="S5" s="57" t="s">
        <v>138</v>
      </c>
      <c r="T5" s="57" t="s">
        <v>139</v>
      </c>
      <c r="U5" s="57" t="s">
        <v>140</v>
      </c>
      <c r="V5" s="57" t="s">
        <v>141</v>
      </c>
      <c r="W5" s="57" t="s">
        <v>142</v>
      </c>
      <c r="X5" s="57" t="s">
        <v>143</v>
      </c>
      <c r="Y5" s="57" t="s">
        <v>150</v>
      </c>
    </row>
    <row r="6" ht="19.55" customHeight="1" spans="1:25">
      <c r="A6" s="57"/>
      <c r="B6" s="57"/>
      <c r="C6" s="57"/>
      <c r="D6" s="57"/>
      <c r="E6" s="57"/>
      <c r="F6" s="57"/>
      <c r="G6" s="57"/>
      <c r="H6" s="57"/>
      <c r="I6" s="57"/>
      <c r="J6" s="57" t="s">
        <v>151</v>
      </c>
      <c r="K6" s="57" t="s">
        <v>152</v>
      </c>
      <c r="L6" s="57" t="s">
        <v>153</v>
      </c>
      <c r="M6" s="57" t="s">
        <v>142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ht="19.9" customHeight="1" spans="1:25">
      <c r="A7" s="45"/>
      <c r="B7" s="45" t="s">
        <v>136</v>
      </c>
      <c r="C7" s="79">
        <f>D7</f>
        <v>4389.01</v>
      </c>
      <c r="D7" s="79">
        <f>SUM(E7:R7)</f>
        <v>4389.01</v>
      </c>
      <c r="E7" s="80">
        <v>1077.01</v>
      </c>
      <c r="F7" s="79"/>
      <c r="G7" s="79"/>
      <c r="H7" s="79"/>
      <c r="I7" s="79"/>
      <c r="J7" s="80">
        <v>3262</v>
      </c>
      <c r="K7" s="79"/>
      <c r="L7" s="79"/>
      <c r="M7" s="79"/>
      <c r="N7" s="79"/>
      <c r="O7" s="79"/>
      <c r="P7" s="79"/>
      <c r="Q7" s="79"/>
      <c r="R7" s="81">
        <v>50</v>
      </c>
      <c r="S7" s="79"/>
      <c r="T7" s="79"/>
      <c r="U7" s="79"/>
      <c r="V7" s="79"/>
      <c r="W7" s="79"/>
      <c r="X7" s="79"/>
      <c r="Y7" s="79"/>
    </row>
    <row r="8" ht="19.9" customHeight="1" spans="1:25">
      <c r="A8" s="47" t="s">
        <v>154</v>
      </c>
      <c r="B8" s="47" t="s">
        <v>155</v>
      </c>
      <c r="C8" s="79">
        <f>D8</f>
        <v>4389.01</v>
      </c>
      <c r="D8" s="79">
        <f>SUM(E8:R8)</f>
        <v>4389.01</v>
      </c>
      <c r="E8" s="80">
        <v>1077.01</v>
      </c>
      <c r="F8" s="79"/>
      <c r="G8" s="79"/>
      <c r="H8" s="79"/>
      <c r="I8" s="79"/>
      <c r="J8" s="80">
        <v>3262</v>
      </c>
      <c r="K8" s="79"/>
      <c r="L8" s="79"/>
      <c r="M8" s="79"/>
      <c r="N8" s="79"/>
      <c r="O8" s="79"/>
      <c r="P8" s="79"/>
      <c r="Q8" s="79"/>
      <c r="R8" s="81">
        <v>50</v>
      </c>
      <c r="S8" s="79"/>
      <c r="T8" s="79"/>
      <c r="U8" s="79"/>
      <c r="V8" s="79"/>
      <c r="W8" s="79"/>
      <c r="X8" s="79"/>
      <c r="Y8" s="79"/>
    </row>
    <row r="9" ht="19.9" customHeight="1" spans="1:25">
      <c r="A9" s="82" t="s">
        <v>156</v>
      </c>
      <c r="B9" s="82" t="s">
        <v>157</v>
      </c>
      <c r="C9" s="79">
        <f>D9</f>
        <v>4389.01</v>
      </c>
      <c r="D9" s="79">
        <f>SUM(E9:R9)</f>
        <v>4389.01</v>
      </c>
      <c r="E9" s="80">
        <v>1077.01</v>
      </c>
      <c r="F9" s="54"/>
      <c r="G9" s="54"/>
      <c r="H9" s="54"/>
      <c r="I9" s="54"/>
      <c r="J9" s="80">
        <v>3262</v>
      </c>
      <c r="K9" s="54"/>
      <c r="L9" s="54"/>
      <c r="M9" s="54"/>
      <c r="N9" s="54"/>
      <c r="O9" s="54"/>
      <c r="P9" s="54"/>
      <c r="Q9" s="54"/>
      <c r="R9" s="81">
        <v>50</v>
      </c>
      <c r="S9" s="54"/>
      <c r="T9" s="54"/>
      <c r="U9" s="54"/>
      <c r="V9" s="54"/>
      <c r="W9" s="54"/>
      <c r="X9" s="54"/>
      <c r="Y9" s="54"/>
    </row>
    <row r="10" ht="14.3" customHeight="1"/>
    <row r="11" ht="14.3" customHeight="1" spans="1:25">
      <c r="G11" s="3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pane ySplit="6" topLeftCell="A20" activePane="bottomLeft" state="frozen"/>
      <selection/>
      <selection pane="bottomLeft" activeCell="F30" sqref="F30"/>
    </sheetView>
  </sheetViews>
  <sheetFormatPr defaultColWidth="9" defaultRowHeight="12"/>
  <cols>
    <col min="1" max="1" width="4.61666666666667" style="1" customWidth="1"/>
    <col min="2" max="2" width="4.88333333333333" style="1" customWidth="1"/>
    <col min="3" max="3" width="5.01666666666667" style="1" customWidth="1"/>
    <col min="4" max="4" width="16.0083333333333" style="1" customWidth="1"/>
    <col min="5" max="5" width="25.7833333333333" style="1" customWidth="1"/>
    <col min="6" max="6" width="12.35" style="1" customWidth="1"/>
    <col min="7" max="7" width="11.4" style="1" customWidth="1"/>
    <col min="8" max="8" width="13.975" style="1" customWidth="1"/>
    <col min="9" max="9" width="14.7916666666667" style="1" customWidth="1"/>
    <col min="10" max="11" width="17.5" style="1" customWidth="1"/>
    <col min="12" max="16384" width="9" style="1"/>
  </cols>
  <sheetData>
    <row r="1" ht="14.3" customHeight="1" spans="1:11">
      <c r="A1" s="2"/>
      <c r="D1" s="20"/>
      <c r="K1" s="21" t="s">
        <v>158</v>
      </c>
    </row>
    <row r="2" ht="27.85" customHeight="1" spans="1:11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1.85" customHeight="1" spans="1:11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5" t="s">
        <v>32</v>
      </c>
    </row>
    <row r="4" ht="24.1" customHeight="1" spans="1:11">
      <c r="A4" s="6" t="s">
        <v>159</v>
      </c>
      <c r="B4" s="6"/>
      <c r="C4" s="6"/>
      <c r="D4" s="6" t="s">
        <v>160</v>
      </c>
      <c r="E4" s="6" t="s">
        <v>161</v>
      </c>
      <c r="F4" s="6" t="s">
        <v>136</v>
      </c>
      <c r="G4" s="6" t="s">
        <v>162</v>
      </c>
      <c r="H4" s="6" t="s">
        <v>163</v>
      </c>
      <c r="I4" s="6" t="s">
        <v>164</v>
      </c>
      <c r="J4" s="6" t="s">
        <v>165</v>
      </c>
      <c r="K4" s="6" t="s">
        <v>166</v>
      </c>
    </row>
    <row r="5" ht="22.6" customHeight="1" spans="1:11">
      <c r="A5" s="6" t="s">
        <v>167</v>
      </c>
      <c r="B5" s="6" t="s">
        <v>168</v>
      </c>
      <c r="C5" s="6" t="s">
        <v>169</v>
      </c>
      <c r="D5" s="6"/>
      <c r="E5" s="6"/>
      <c r="F5" s="6"/>
      <c r="G5" s="6"/>
      <c r="H5" s="6"/>
      <c r="I5" s="6"/>
      <c r="J5" s="6"/>
      <c r="K5" s="6"/>
    </row>
    <row r="6" ht="19.9" customHeight="1" spans="1:11">
      <c r="A6" s="11"/>
      <c r="B6" s="11"/>
      <c r="C6" s="11"/>
      <c r="D6" s="7" t="s">
        <v>136</v>
      </c>
      <c r="E6" s="7"/>
      <c r="F6" s="23">
        <f>G6+H6</f>
        <v>4389.01</v>
      </c>
      <c r="G6" s="23">
        <f>G7</f>
        <v>678.11</v>
      </c>
      <c r="H6" s="23">
        <f>H7</f>
        <v>3710.9</v>
      </c>
      <c r="I6" s="23"/>
      <c r="J6" s="7"/>
      <c r="K6" s="7"/>
    </row>
    <row r="7" ht="19.9" customHeight="1" spans="1:11">
      <c r="A7" s="11"/>
      <c r="B7" s="11"/>
      <c r="C7" s="11"/>
      <c r="D7" s="37" t="s">
        <v>154</v>
      </c>
      <c r="E7" s="37" t="s">
        <v>155</v>
      </c>
      <c r="F7" s="23">
        <f>G7+H7</f>
        <v>4389.01</v>
      </c>
      <c r="G7" s="23">
        <f>G8</f>
        <v>678.11</v>
      </c>
      <c r="H7" s="23">
        <f>H8</f>
        <v>3710.9</v>
      </c>
      <c r="I7" s="23"/>
      <c r="J7" s="69"/>
      <c r="K7" s="69"/>
    </row>
    <row r="8" ht="19.9" customHeight="1" spans="1:11">
      <c r="A8" s="11"/>
      <c r="B8" s="11"/>
      <c r="C8" s="11"/>
      <c r="D8" s="37" t="s">
        <v>156</v>
      </c>
      <c r="E8" s="37" t="s">
        <v>170</v>
      </c>
      <c r="F8" s="23">
        <f>G8+H8</f>
        <v>4389.01</v>
      </c>
      <c r="G8" s="23">
        <f>G9+G22+G25+G34</f>
        <v>678.11</v>
      </c>
      <c r="H8" s="23">
        <f>H9+H22+H25+H34</f>
        <v>3710.9</v>
      </c>
      <c r="I8" s="23"/>
      <c r="J8" s="69"/>
      <c r="K8" s="69"/>
    </row>
    <row r="9" ht="18.05" customHeight="1" spans="1:11">
      <c r="A9" s="59" t="s">
        <v>171</v>
      </c>
      <c r="B9" s="7"/>
      <c r="C9" s="7"/>
      <c r="D9" s="37" t="s">
        <v>172</v>
      </c>
      <c r="E9" s="69" t="s">
        <v>173</v>
      </c>
      <c r="F9" s="72">
        <f>G9+H9</f>
        <v>97.08</v>
      </c>
      <c r="G9" s="23">
        <f>G10+G14+G17+G19</f>
        <v>83.28</v>
      </c>
      <c r="H9" s="23">
        <f>H10+H14+H17+H19</f>
        <v>13.8</v>
      </c>
      <c r="I9" s="23"/>
      <c r="J9" s="69"/>
      <c r="K9" s="69"/>
    </row>
    <row r="10" ht="21.85" customHeight="1" spans="1:11">
      <c r="A10" s="59" t="s">
        <v>171</v>
      </c>
      <c r="B10" s="59" t="s">
        <v>174</v>
      </c>
      <c r="C10" s="7"/>
      <c r="D10" s="32" t="s">
        <v>175</v>
      </c>
      <c r="E10" s="70" t="s">
        <v>176</v>
      </c>
      <c r="F10" s="71">
        <f>G10+H10</f>
        <v>63.02</v>
      </c>
      <c r="G10" s="23">
        <f>G11+G12+G13</f>
        <v>63.02</v>
      </c>
      <c r="H10" s="23">
        <f>H11+H12+H13</f>
        <v>0</v>
      </c>
      <c r="I10" s="23"/>
      <c r="J10" s="70"/>
      <c r="K10" s="70"/>
    </row>
    <row r="11" ht="24.85" customHeight="1" spans="1:11">
      <c r="A11" s="59" t="s">
        <v>171</v>
      </c>
      <c r="B11" s="59" t="s">
        <v>174</v>
      </c>
      <c r="C11" s="59" t="s">
        <v>177</v>
      </c>
      <c r="D11" s="32" t="s">
        <v>178</v>
      </c>
      <c r="E11" s="70" t="s">
        <v>179</v>
      </c>
      <c r="F11" s="71">
        <f t="shared" ref="F11:F21" si="0">G11+H11</f>
        <v>12.35</v>
      </c>
      <c r="G11" s="71">
        <v>12.35</v>
      </c>
      <c r="H11" s="71"/>
      <c r="I11" s="71"/>
      <c r="J11" s="70"/>
      <c r="K11" s="70"/>
    </row>
    <row r="12" ht="24.85" customHeight="1" spans="1:11">
      <c r="A12" s="59" t="s">
        <v>171</v>
      </c>
      <c r="B12" s="59" t="s">
        <v>174</v>
      </c>
      <c r="C12" s="59" t="s">
        <v>174</v>
      </c>
      <c r="D12" s="32" t="s">
        <v>180</v>
      </c>
      <c r="E12" s="70" t="s">
        <v>181</v>
      </c>
      <c r="F12" s="71">
        <f t="shared" si="0"/>
        <v>50.15</v>
      </c>
      <c r="G12" s="71">
        <v>50.15</v>
      </c>
      <c r="H12" s="71"/>
      <c r="I12" s="71"/>
      <c r="J12" s="70"/>
      <c r="K12" s="70"/>
    </row>
    <row r="13" ht="24.85" customHeight="1" spans="1:11">
      <c r="A13" s="59" t="s">
        <v>171</v>
      </c>
      <c r="B13" s="59" t="s">
        <v>174</v>
      </c>
      <c r="C13" s="59" t="s">
        <v>182</v>
      </c>
      <c r="D13" s="32" t="s">
        <v>183</v>
      </c>
      <c r="E13" s="70" t="s">
        <v>184</v>
      </c>
      <c r="F13" s="71">
        <f t="shared" si="0"/>
        <v>0.52</v>
      </c>
      <c r="G13" s="71">
        <v>0.52</v>
      </c>
      <c r="H13" s="71"/>
      <c r="I13" s="71"/>
      <c r="J13" s="70"/>
      <c r="K13" s="70"/>
    </row>
    <row r="14" ht="21.85" customHeight="1" spans="1:11">
      <c r="A14" s="59" t="s">
        <v>171</v>
      </c>
      <c r="B14" s="59" t="s">
        <v>185</v>
      </c>
      <c r="C14" s="7"/>
      <c r="D14" s="32" t="s">
        <v>186</v>
      </c>
      <c r="E14" s="70" t="s">
        <v>187</v>
      </c>
      <c r="F14" s="71">
        <f t="shared" si="0"/>
        <v>25.01</v>
      </c>
      <c r="G14" s="23">
        <f>G15+G16</f>
        <v>11.21</v>
      </c>
      <c r="H14" s="23">
        <f>H15+H16</f>
        <v>13.8</v>
      </c>
      <c r="I14" s="23"/>
      <c r="J14" s="70"/>
      <c r="K14" s="70"/>
    </row>
    <row r="15" ht="24.85" customHeight="1" spans="1:11">
      <c r="A15" s="59" t="s">
        <v>171</v>
      </c>
      <c r="B15" s="59" t="s">
        <v>185</v>
      </c>
      <c r="C15" s="59" t="s">
        <v>177</v>
      </c>
      <c r="D15" s="32" t="s">
        <v>188</v>
      </c>
      <c r="E15" s="70" t="s">
        <v>189</v>
      </c>
      <c r="F15" s="71">
        <f t="shared" si="0"/>
        <v>11.21</v>
      </c>
      <c r="G15" s="71">
        <v>11.21</v>
      </c>
      <c r="H15" s="71"/>
      <c r="I15" s="71"/>
      <c r="J15" s="70"/>
      <c r="K15" s="70"/>
    </row>
    <row r="16" ht="24.85" customHeight="1" spans="1:11">
      <c r="A16" s="59" t="s">
        <v>171</v>
      </c>
      <c r="B16" s="59" t="s">
        <v>185</v>
      </c>
      <c r="C16" s="59" t="s">
        <v>190</v>
      </c>
      <c r="D16" s="32" t="s">
        <v>191</v>
      </c>
      <c r="E16" s="70" t="s">
        <v>192</v>
      </c>
      <c r="F16" s="71">
        <f t="shared" si="0"/>
        <v>13.8</v>
      </c>
      <c r="G16" s="71"/>
      <c r="H16" s="71">
        <v>13.8</v>
      </c>
      <c r="I16" s="71"/>
      <c r="J16" s="70"/>
      <c r="K16" s="70"/>
    </row>
    <row r="17" ht="21.85" customHeight="1" spans="1:11">
      <c r="A17" s="59" t="s">
        <v>171</v>
      </c>
      <c r="B17" s="59" t="s">
        <v>193</v>
      </c>
      <c r="C17" s="7"/>
      <c r="D17" s="32" t="s">
        <v>194</v>
      </c>
      <c r="E17" s="70" t="s">
        <v>195</v>
      </c>
      <c r="F17" s="71">
        <f t="shared" si="0"/>
        <v>4.03</v>
      </c>
      <c r="G17" s="23">
        <f>G18</f>
        <v>4.03</v>
      </c>
      <c r="H17" s="23">
        <f>H18</f>
        <v>0</v>
      </c>
      <c r="I17" s="23"/>
      <c r="J17" s="70"/>
      <c r="K17" s="70"/>
    </row>
    <row r="18" ht="24.85" customHeight="1" spans="1:11">
      <c r="A18" s="59" t="s">
        <v>171</v>
      </c>
      <c r="B18" s="59" t="s">
        <v>193</v>
      </c>
      <c r="C18" s="59" t="s">
        <v>190</v>
      </c>
      <c r="D18" s="32" t="s">
        <v>196</v>
      </c>
      <c r="E18" s="70" t="s">
        <v>197</v>
      </c>
      <c r="F18" s="71">
        <f t="shared" si="0"/>
        <v>4.03</v>
      </c>
      <c r="G18" s="71">
        <v>4.03</v>
      </c>
      <c r="H18" s="71"/>
      <c r="I18" s="71"/>
      <c r="J18" s="70"/>
      <c r="K18" s="70"/>
    </row>
    <row r="19" ht="21.85" customHeight="1" spans="1:11">
      <c r="A19" s="59" t="s">
        <v>171</v>
      </c>
      <c r="B19" s="59" t="s">
        <v>198</v>
      </c>
      <c r="C19" s="7"/>
      <c r="D19" s="32" t="s">
        <v>199</v>
      </c>
      <c r="E19" s="70" t="s">
        <v>200</v>
      </c>
      <c r="F19" s="71">
        <f t="shared" si="0"/>
        <v>5.02</v>
      </c>
      <c r="G19" s="23">
        <f>G20+G21</f>
        <v>5.02</v>
      </c>
      <c r="H19" s="23">
        <f>H20+H21</f>
        <v>0</v>
      </c>
      <c r="I19" s="23"/>
      <c r="J19" s="70"/>
      <c r="K19" s="70"/>
    </row>
    <row r="20" ht="24.85" customHeight="1" spans="1:11">
      <c r="A20" s="59" t="s">
        <v>171</v>
      </c>
      <c r="B20" s="59" t="s">
        <v>198</v>
      </c>
      <c r="C20" s="59" t="s">
        <v>177</v>
      </c>
      <c r="D20" s="32" t="s">
        <v>201</v>
      </c>
      <c r="E20" s="70" t="s">
        <v>202</v>
      </c>
      <c r="F20" s="71">
        <f t="shared" si="0"/>
        <v>2.2</v>
      </c>
      <c r="G20" s="71">
        <v>2.2</v>
      </c>
      <c r="H20" s="71"/>
      <c r="I20" s="71"/>
      <c r="J20" s="70"/>
      <c r="K20" s="70"/>
    </row>
    <row r="21" ht="24.85" customHeight="1" spans="1:11">
      <c r="A21" s="59" t="s">
        <v>171</v>
      </c>
      <c r="B21" s="59" t="s">
        <v>198</v>
      </c>
      <c r="C21" s="59" t="s">
        <v>203</v>
      </c>
      <c r="D21" s="32" t="s">
        <v>204</v>
      </c>
      <c r="E21" s="70" t="s">
        <v>205</v>
      </c>
      <c r="F21" s="71">
        <f t="shared" si="0"/>
        <v>2.82</v>
      </c>
      <c r="G21" s="71">
        <v>2.82</v>
      </c>
      <c r="H21" s="71"/>
      <c r="I21" s="71"/>
      <c r="J21" s="70"/>
      <c r="K21" s="70"/>
    </row>
    <row r="22" ht="18.05" customHeight="1" spans="1:11">
      <c r="A22" s="59" t="s">
        <v>206</v>
      </c>
      <c r="B22" s="7"/>
      <c r="C22" s="7"/>
      <c r="D22" s="37" t="s">
        <v>207</v>
      </c>
      <c r="E22" s="69" t="s">
        <v>208</v>
      </c>
      <c r="F22" s="72">
        <f>G22</f>
        <v>26.64</v>
      </c>
      <c r="G22" s="72">
        <f>G23</f>
        <v>26.64</v>
      </c>
      <c r="H22" s="23"/>
      <c r="I22" s="23"/>
      <c r="J22" s="69"/>
      <c r="K22" s="69"/>
    </row>
    <row r="23" ht="21.85" customHeight="1" spans="1:11">
      <c r="A23" s="59" t="s">
        <v>206</v>
      </c>
      <c r="B23" s="59" t="s">
        <v>193</v>
      </c>
      <c r="C23" s="7"/>
      <c r="D23" s="32" t="s">
        <v>209</v>
      </c>
      <c r="E23" s="70" t="s">
        <v>210</v>
      </c>
      <c r="F23" s="71">
        <f>G23</f>
        <v>26.64</v>
      </c>
      <c r="G23" s="71">
        <v>26.64</v>
      </c>
      <c r="H23" s="23"/>
      <c r="I23" s="23"/>
      <c r="J23" s="70"/>
      <c r="K23" s="70"/>
    </row>
    <row r="24" ht="24.85" customHeight="1" spans="1:11">
      <c r="A24" s="59" t="s">
        <v>206</v>
      </c>
      <c r="B24" s="59" t="s">
        <v>193</v>
      </c>
      <c r="C24" s="59" t="s">
        <v>177</v>
      </c>
      <c r="D24" s="32" t="s">
        <v>211</v>
      </c>
      <c r="E24" s="70" t="s">
        <v>212</v>
      </c>
      <c r="F24" s="71">
        <f>G24</f>
        <v>26.24</v>
      </c>
      <c r="G24" s="71">
        <v>26.24</v>
      </c>
      <c r="H24" s="71"/>
      <c r="I24" s="71"/>
      <c r="J24" s="70"/>
      <c r="K24" s="70"/>
    </row>
    <row r="25" ht="18.05" customHeight="1" spans="1:11">
      <c r="A25" s="59" t="s">
        <v>213</v>
      </c>
      <c r="B25" s="7"/>
      <c r="C25" s="7"/>
      <c r="D25" s="37" t="s">
        <v>214</v>
      </c>
      <c r="E25" s="69" t="s">
        <v>215</v>
      </c>
      <c r="F25" s="72">
        <f>F26</f>
        <v>523.38</v>
      </c>
      <c r="G25" s="23">
        <f>G27</f>
        <v>523.38</v>
      </c>
      <c r="H25" s="23">
        <f>SUM(H27:H33)</f>
        <v>3697.1</v>
      </c>
      <c r="I25" s="23"/>
      <c r="J25" s="69"/>
      <c r="K25" s="69"/>
    </row>
    <row r="26" ht="21.85" customHeight="1" spans="1:11">
      <c r="A26" s="59" t="s">
        <v>213</v>
      </c>
      <c r="B26" s="59" t="s">
        <v>216</v>
      </c>
      <c r="C26" s="7"/>
      <c r="D26" s="32" t="s">
        <v>217</v>
      </c>
      <c r="E26" s="70" t="s">
        <v>218</v>
      </c>
      <c r="F26" s="71">
        <f>G26</f>
        <v>523.38</v>
      </c>
      <c r="G26" s="23">
        <f>G27</f>
        <v>523.38</v>
      </c>
      <c r="H26" s="23">
        <f>SUM(H27:H33)</f>
        <v>3697.1</v>
      </c>
      <c r="I26" s="23"/>
      <c r="J26" s="70"/>
      <c r="K26" s="70"/>
    </row>
    <row r="27" ht="24.85" customHeight="1" spans="1:11">
      <c r="A27" s="59" t="s">
        <v>213</v>
      </c>
      <c r="B27" s="59" t="s">
        <v>216</v>
      </c>
      <c r="C27" s="59" t="s">
        <v>177</v>
      </c>
      <c r="D27" s="32" t="s">
        <v>219</v>
      </c>
      <c r="E27" s="70" t="s">
        <v>220</v>
      </c>
      <c r="F27" s="71">
        <f>G27</f>
        <v>523.38</v>
      </c>
      <c r="G27" s="71">
        <v>523.38</v>
      </c>
      <c r="H27" s="71"/>
      <c r="I27" s="71"/>
      <c r="J27" s="70"/>
      <c r="K27" s="70"/>
    </row>
    <row r="28" ht="24.85" customHeight="1" spans="1:11">
      <c r="A28" s="59">
        <v>213</v>
      </c>
      <c r="B28" s="102" t="s">
        <v>216</v>
      </c>
      <c r="C28" s="102" t="s">
        <v>174</v>
      </c>
      <c r="D28" s="76">
        <v>2130305</v>
      </c>
      <c r="E28" s="66" t="s">
        <v>221</v>
      </c>
      <c r="F28" s="73">
        <v>3184</v>
      </c>
      <c r="G28" s="67">
        <v>0</v>
      </c>
      <c r="H28" s="67">
        <v>3184</v>
      </c>
      <c r="I28" s="67"/>
      <c r="J28" s="67"/>
      <c r="K28" s="70"/>
    </row>
    <row r="29" ht="24.85" customHeight="1" spans="1:11">
      <c r="A29" s="59">
        <v>213</v>
      </c>
      <c r="B29" s="102" t="s">
        <v>216</v>
      </c>
      <c r="C29" s="102" t="s">
        <v>182</v>
      </c>
      <c r="D29" s="77">
        <v>2130306</v>
      </c>
      <c r="E29" s="68" t="s">
        <v>222</v>
      </c>
      <c r="F29" s="73">
        <f>G29+H29</f>
        <v>168</v>
      </c>
      <c r="G29" s="67">
        <v>0</v>
      </c>
      <c r="H29" s="67">
        <v>168</v>
      </c>
      <c r="I29" s="67"/>
      <c r="J29" s="67"/>
      <c r="K29" s="70"/>
    </row>
    <row r="30" ht="24.85" customHeight="1" spans="1:11">
      <c r="A30" s="59">
        <v>213</v>
      </c>
      <c r="B30" s="102" t="s">
        <v>216</v>
      </c>
      <c r="C30" s="102" t="s">
        <v>185</v>
      </c>
      <c r="D30" s="77">
        <v>2130308</v>
      </c>
      <c r="E30" s="68" t="s">
        <v>223</v>
      </c>
      <c r="F30" s="73">
        <f>G30+H30</f>
        <v>28.8</v>
      </c>
      <c r="G30" s="67">
        <v>0</v>
      </c>
      <c r="H30" s="67">
        <v>28.8</v>
      </c>
      <c r="I30" s="67"/>
      <c r="J30" s="67"/>
      <c r="K30" s="70"/>
    </row>
    <row r="31" ht="24.85" customHeight="1" spans="1:11">
      <c r="A31" s="59">
        <v>213</v>
      </c>
      <c r="B31" s="102" t="s">
        <v>216</v>
      </c>
      <c r="C31" s="59">
        <v>11</v>
      </c>
      <c r="D31" s="77">
        <v>2130311</v>
      </c>
      <c r="E31" s="68" t="s">
        <v>224</v>
      </c>
      <c r="F31" s="73">
        <f>G31+H31</f>
        <v>245</v>
      </c>
      <c r="G31" s="67">
        <v>0</v>
      </c>
      <c r="H31" s="67">
        <v>245</v>
      </c>
      <c r="I31" s="67"/>
      <c r="J31" s="67"/>
      <c r="K31" s="70"/>
    </row>
    <row r="32" ht="24.85" customHeight="1" spans="1:11">
      <c r="A32" s="59">
        <v>213</v>
      </c>
      <c r="B32" s="102" t="s">
        <v>216</v>
      </c>
      <c r="C32" s="59">
        <v>15</v>
      </c>
      <c r="D32" s="77">
        <v>2130315</v>
      </c>
      <c r="E32" s="68" t="s">
        <v>225</v>
      </c>
      <c r="F32" s="73">
        <f>G32+H32</f>
        <v>20</v>
      </c>
      <c r="G32" s="67"/>
      <c r="H32" s="67">
        <v>20</v>
      </c>
      <c r="I32" s="67"/>
      <c r="J32" s="67"/>
      <c r="K32" s="70"/>
    </row>
    <row r="33" ht="24.85" customHeight="1" spans="1:11">
      <c r="A33" s="59" t="s">
        <v>213</v>
      </c>
      <c r="B33" s="59" t="s">
        <v>216</v>
      </c>
      <c r="C33" s="59" t="s">
        <v>190</v>
      </c>
      <c r="D33" s="78" t="s">
        <v>226</v>
      </c>
      <c r="E33" s="74" t="s">
        <v>227</v>
      </c>
      <c r="F33" s="73">
        <f>G33+H33</f>
        <v>51.3</v>
      </c>
      <c r="G33" s="67"/>
      <c r="H33" s="67">
        <v>51.3</v>
      </c>
      <c r="I33" s="67"/>
      <c r="J33" s="67"/>
      <c r="K33" s="70"/>
    </row>
    <row r="34" ht="18.05" customHeight="1" spans="1:11">
      <c r="A34" s="59" t="s">
        <v>228</v>
      </c>
      <c r="B34" s="7"/>
      <c r="C34" s="7"/>
      <c r="D34" s="37" t="s">
        <v>229</v>
      </c>
      <c r="E34" s="69" t="s">
        <v>230</v>
      </c>
      <c r="F34" s="72">
        <f>G34</f>
        <v>44.81</v>
      </c>
      <c r="G34" s="23">
        <f>G35</f>
        <v>44.81</v>
      </c>
      <c r="H34" s="23"/>
      <c r="I34" s="23"/>
      <c r="J34" s="69"/>
      <c r="K34" s="69"/>
    </row>
    <row r="35" ht="21.85" customHeight="1" spans="1:11">
      <c r="A35" s="59" t="s">
        <v>228</v>
      </c>
      <c r="B35" s="59" t="s">
        <v>203</v>
      </c>
      <c r="C35" s="7"/>
      <c r="D35" s="32" t="s">
        <v>231</v>
      </c>
      <c r="E35" s="70" t="s">
        <v>232</v>
      </c>
      <c r="F35" s="71">
        <f>G35</f>
        <v>44.81</v>
      </c>
      <c r="G35" s="23">
        <v>44.81</v>
      </c>
      <c r="H35" s="23"/>
      <c r="I35" s="23"/>
      <c r="J35" s="70"/>
      <c r="K35" s="70"/>
    </row>
    <row r="36" ht="24.85" customHeight="1" spans="1:11">
      <c r="A36" s="59" t="s">
        <v>228</v>
      </c>
      <c r="B36" s="59" t="s">
        <v>203</v>
      </c>
      <c r="C36" s="59" t="s">
        <v>177</v>
      </c>
      <c r="D36" s="32" t="s">
        <v>233</v>
      </c>
      <c r="E36" s="70" t="s">
        <v>234</v>
      </c>
      <c r="F36" s="71">
        <f>G36</f>
        <v>44.81</v>
      </c>
      <c r="G36" s="71">
        <v>44.81</v>
      </c>
      <c r="H36" s="71"/>
      <c r="I36" s="71"/>
      <c r="J36" s="70"/>
      <c r="K36" s="7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5" workbookViewId="0">
      <selection activeCell="A19" sqref="$A19:$XFD24"/>
    </sheetView>
  </sheetViews>
  <sheetFormatPr defaultColWidth="9" defaultRowHeight="12"/>
  <cols>
    <col min="1" max="1" width="3.66666666666667" style="1" customWidth="1"/>
    <col min="2" max="2" width="4.75" style="1" customWidth="1"/>
    <col min="3" max="3" width="4.61666666666667" style="1" customWidth="1"/>
    <col min="4" max="4" width="7.325" style="1" customWidth="1"/>
    <col min="5" max="5" width="20.0833333333333" style="1" customWidth="1"/>
    <col min="6" max="6" width="9.225" style="1" customWidth="1"/>
    <col min="7" max="12" width="7.18333333333333" style="1" customWidth="1"/>
    <col min="13" max="13" width="6.78333333333333" style="1" customWidth="1"/>
    <col min="14" max="17" width="7.18333333333333" style="1" customWidth="1"/>
    <col min="18" max="18" width="7.05833333333333" style="1" customWidth="1"/>
    <col min="19" max="19" width="7.18333333333333" style="1" customWidth="1"/>
    <col min="20" max="20" width="8.875" style="1" customWidth="1"/>
    <col min="21" max="21" width="9.76666666666667" style="1" customWidth="1"/>
    <col min="22" max="16384" width="9" style="1"/>
  </cols>
  <sheetData>
    <row r="1" ht="14.3" customHeight="1" spans="1:20">
      <c r="A1" s="2"/>
      <c r="S1" s="21" t="s">
        <v>235</v>
      </c>
      <c r="T1" s="21"/>
    </row>
    <row r="2" ht="36.9" customHeight="1" spans="1:20">
      <c r="A2" s="3" t="s">
        <v>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7.3" customHeight="1" spans="1:20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 t="s">
        <v>32</v>
      </c>
      <c r="T3" s="5"/>
    </row>
    <row r="4" ht="17.3" customHeight="1" spans="1:20">
      <c r="A4" s="6" t="s">
        <v>159</v>
      </c>
      <c r="B4" s="6"/>
      <c r="C4" s="6"/>
      <c r="D4" s="6" t="s">
        <v>236</v>
      </c>
      <c r="E4" s="6" t="s">
        <v>237</v>
      </c>
      <c r="F4" s="6" t="s">
        <v>238</v>
      </c>
      <c r="G4" s="6" t="s">
        <v>239</v>
      </c>
      <c r="H4" s="6" t="s">
        <v>240</v>
      </c>
      <c r="I4" s="6" t="s">
        <v>241</v>
      </c>
      <c r="J4" s="6" t="s">
        <v>242</v>
      </c>
      <c r="K4" s="6" t="s">
        <v>243</v>
      </c>
      <c r="L4" s="6" t="s">
        <v>244</v>
      </c>
      <c r="M4" s="6" t="s">
        <v>245</v>
      </c>
      <c r="N4" s="6" t="s">
        <v>246</v>
      </c>
      <c r="O4" s="6" t="s">
        <v>247</v>
      </c>
      <c r="P4" s="6" t="s">
        <v>248</v>
      </c>
      <c r="Q4" s="6" t="s">
        <v>249</v>
      </c>
      <c r="R4" s="6" t="s">
        <v>250</v>
      </c>
      <c r="S4" s="6" t="s">
        <v>251</v>
      </c>
      <c r="T4" s="6" t="s">
        <v>252</v>
      </c>
    </row>
    <row r="5" ht="18.05" customHeight="1" spans="1:20">
      <c r="A5" s="6" t="s">
        <v>167</v>
      </c>
      <c r="B5" s="6" t="s">
        <v>168</v>
      </c>
      <c r="C5" s="6" t="s">
        <v>169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19.9" customHeight="1" spans="1:20">
      <c r="A6" s="7"/>
      <c r="B6" s="7"/>
      <c r="C6" s="7"/>
      <c r="D6" s="7"/>
      <c r="E6" s="7" t="s">
        <v>136</v>
      </c>
      <c r="F6" s="23">
        <f>F7</f>
        <v>4389.01</v>
      </c>
      <c r="G6" s="23">
        <f>G7</f>
        <v>543.35</v>
      </c>
      <c r="H6" s="23">
        <f>H7</f>
        <v>216.3</v>
      </c>
      <c r="I6" s="23"/>
      <c r="J6" s="23"/>
      <c r="K6" s="23"/>
      <c r="L6" s="23"/>
      <c r="M6" s="23"/>
      <c r="N6" s="23"/>
      <c r="O6" s="23">
        <f>O7</f>
        <v>23.56</v>
      </c>
      <c r="P6" s="23"/>
      <c r="Q6" s="23"/>
      <c r="R6" s="23"/>
      <c r="S6" s="23"/>
      <c r="T6" s="23">
        <f>T7</f>
        <v>3605.8</v>
      </c>
    </row>
    <row r="7" ht="19.9" customHeight="1" spans="1:20">
      <c r="A7" s="7"/>
      <c r="B7" s="7"/>
      <c r="C7" s="7"/>
      <c r="D7" s="22" t="s">
        <v>154</v>
      </c>
      <c r="E7" s="22" t="s">
        <v>155</v>
      </c>
      <c r="F7" s="23">
        <f>F8</f>
        <v>4389.01</v>
      </c>
      <c r="G7" s="23">
        <f>G8</f>
        <v>543.35</v>
      </c>
      <c r="H7" s="23">
        <f>H8</f>
        <v>216.3</v>
      </c>
      <c r="I7" s="23"/>
      <c r="J7" s="23"/>
      <c r="K7" s="23"/>
      <c r="L7" s="23"/>
      <c r="M7" s="23"/>
      <c r="N7" s="23"/>
      <c r="O7" s="23">
        <f>O8</f>
        <v>23.56</v>
      </c>
      <c r="P7" s="23"/>
      <c r="Q7" s="23"/>
      <c r="R7" s="23"/>
      <c r="S7" s="23"/>
      <c r="T7" s="23">
        <f>T8</f>
        <v>3605.8</v>
      </c>
    </row>
    <row r="8" ht="19.9" customHeight="1" spans="1:20">
      <c r="A8" s="69"/>
      <c r="B8" s="69"/>
      <c r="C8" s="69"/>
      <c r="D8" s="37" t="s">
        <v>156</v>
      </c>
      <c r="E8" s="37" t="s">
        <v>157</v>
      </c>
      <c r="F8" s="72">
        <f>SUM(G8:T8)</f>
        <v>4389.01</v>
      </c>
      <c r="G8" s="72">
        <f>SUM(G9:G25)</f>
        <v>543.35</v>
      </c>
      <c r="H8" s="72">
        <f>SUM(H9:H25)</f>
        <v>216.3</v>
      </c>
      <c r="I8" s="72"/>
      <c r="J8" s="72"/>
      <c r="K8" s="72"/>
      <c r="L8" s="72"/>
      <c r="M8" s="72"/>
      <c r="N8" s="72"/>
      <c r="O8" s="72">
        <f>SUM(O9:O25)</f>
        <v>23.56</v>
      </c>
      <c r="P8" s="23"/>
      <c r="Q8" s="23"/>
      <c r="R8" s="23"/>
      <c r="S8" s="23"/>
      <c r="T8" s="23">
        <f>SUM(T9:T25)</f>
        <v>3605.8</v>
      </c>
    </row>
    <row r="9" ht="30" customHeight="1" spans="1:20">
      <c r="A9" s="59" t="s">
        <v>171</v>
      </c>
      <c r="B9" s="59" t="s">
        <v>174</v>
      </c>
      <c r="C9" s="59" t="s">
        <v>177</v>
      </c>
      <c r="D9" s="32" t="s">
        <v>253</v>
      </c>
      <c r="E9" s="70" t="s">
        <v>254</v>
      </c>
      <c r="F9" s="71">
        <v>12.35</v>
      </c>
      <c r="G9" s="71"/>
      <c r="H9" s="71"/>
      <c r="I9" s="71"/>
      <c r="J9" s="71"/>
      <c r="K9" s="71"/>
      <c r="L9" s="71"/>
      <c r="M9" s="71"/>
      <c r="N9" s="71"/>
      <c r="O9" s="71">
        <v>12.35</v>
      </c>
      <c r="P9" s="71"/>
      <c r="Q9" s="71"/>
      <c r="R9" s="71"/>
      <c r="S9" s="71"/>
      <c r="T9" s="71"/>
    </row>
    <row r="10" ht="30" customHeight="1" spans="1:20">
      <c r="A10" s="59" t="s">
        <v>171</v>
      </c>
      <c r="B10" s="59" t="s">
        <v>174</v>
      </c>
      <c r="C10" s="59" t="s">
        <v>174</v>
      </c>
      <c r="D10" s="32" t="s">
        <v>253</v>
      </c>
      <c r="E10" s="70" t="s">
        <v>255</v>
      </c>
      <c r="F10" s="71">
        <v>50.15</v>
      </c>
      <c r="G10" s="71">
        <v>50.15</v>
      </c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30" customHeight="1" spans="1:20">
      <c r="A11" s="59" t="s">
        <v>171</v>
      </c>
      <c r="B11" s="59" t="s">
        <v>174</v>
      </c>
      <c r="C11" s="59" t="s">
        <v>182</v>
      </c>
      <c r="D11" s="32" t="s">
        <v>253</v>
      </c>
      <c r="E11" s="70" t="s">
        <v>256</v>
      </c>
      <c r="F11" s="71">
        <v>0.52</v>
      </c>
      <c r="G11" s="71">
        <v>0.52</v>
      </c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ht="30" customHeight="1" spans="1:20">
      <c r="A12" s="59" t="s">
        <v>171</v>
      </c>
      <c r="B12" s="59" t="s">
        <v>185</v>
      </c>
      <c r="C12" s="59" t="s">
        <v>177</v>
      </c>
      <c r="D12" s="32" t="s">
        <v>253</v>
      </c>
      <c r="E12" s="70" t="s">
        <v>257</v>
      </c>
      <c r="F12" s="71">
        <v>11.21</v>
      </c>
      <c r="G12" s="71"/>
      <c r="H12" s="71"/>
      <c r="I12" s="71"/>
      <c r="J12" s="71"/>
      <c r="K12" s="71"/>
      <c r="L12" s="71"/>
      <c r="M12" s="71"/>
      <c r="N12" s="71"/>
      <c r="O12" s="71">
        <v>11.21</v>
      </c>
      <c r="P12" s="71"/>
      <c r="Q12" s="71"/>
      <c r="R12" s="71"/>
      <c r="S12" s="71"/>
      <c r="T12" s="71"/>
    </row>
    <row r="13" ht="30" customHeight="1" spans="1:20">
      <c r="A13" s="59" t="s">
        <v>171</v>
      </c>
      <c r="B13" s="59" t="s">
        <v>185</v>
      </c>
      <c r="C13" s="59" t="s">
        <v>190</v>
      </c>
      <c r="D13" s="32" t="s">
        <v>253</v>
      </c>
      <c r="E13" s="70" t="s">
        <v>258</v>
      </c>
      <c r="F13" s="71">
        <v>13.8</v>
      </c>
      <c r="G13" s="71"/>
      <c r="H13" s="71">
        <v>13.8</v>
      </c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ht="30" customHeight="1" spans="1:20">
      <c r="A14" s="59" t="s">
        <v>171</v>
      </c>
      <c r="B14" s="59" t="s">
        <v>193</v>
      </c>
      <c r="C14" s="59" t="s">
        <v>190</v>
      </c>
      <c r="D14" s="32" t="s">
        <v>253</v>
      </c>
      <c r="E14" s="70" t="s">
        <v>259</v>
      </c>
      <c r="F14" s="71">
        <v>4.03</v>
      </c>
      <c r="G14" s="71"/>
      <c r="H14" s="71">
        <v>4.03</v>
      </c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ht="30" customHeight="1" spans="1:20">
      <c r="A15" s="59" t="s">
        <v>171</v>
      </c>
      <c r="B15" s="59" t="s">
        <v>198</v>
      </c>
      <c r="C15" s="59" t="s">
        <v>177</v>
      </c>
      <c r="D15" s="32" t="s">
        <v>253</v>
      </c>
      <c r="E15" s="70" t="s">
        <v>260</v>
      </c>
      <c r="F15" s="71">
        <v>2.2</v>
      </c>
      <c r="G15" s="71">
        <v>2.2</v>
      </c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ht="30" customHeight="1" spans="1:20">
      <c r="A16" s="59" t="s">
        <v>171</v>
      </c>
      <c r="B16" s="59" t="s">
        <v>198</v>
      </c>
      <c r="C16" s="59" t="s">
        <v>203</v>
      </c>
      <c r="D16" s="32" t="s">
        <v>253</v>
      </c>
      <c r="E16" s="70" t="s">
        <v>261</v>
      </c>
      <c r="F16" s="71">
        <v>2.82</v>
      </c>
      <c r="G16" s="71">
        <v>2.82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ht="30" customHeight="1" spans="1:20">
      <c r="A17" s="59" t="s">
        <v>206</v>
      </c>
      <c r="B17" s="59" t="s">
        <v>193</v>
      </c>
      <c r="C17" s="59" t="s">
        <v>177</v>
      </c>
      <c r="D17" s="32" t="s">
        <v>253</v>
      </c>
      <c r="E17" s="70" t="s">
        <v>262</v>
      </c>
      <c r="F17" s="71">
        <v>26.64</v>
      </c>
      <c r="G17" s="71">
        <v>26.64</v>
      </c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ht="30" customHeight="1" spans="1:20">
      <c r="A18" s="59" t="s">
        <v>213</v>
      </c>
      <c r="B18" s="59" t="s">
        <v>216</v>
      </c>
      <c r="C18" s="59" t="s">
        <v>177</v>
      </c>
      <c r="D18" s="32" t="s">
        <v>253</v>
      </c>
      <c r="E18" s="70" t="s">
        <v>263</v>
      </c>
      <c r="F18" s="71">
        <f>SUM(G18:H18)</f>
        <v>523.38</v>
      </c>
      <c r="G18" s="71">
        <v>416.21</v>
      </c>
      <c r="H18" s="71">
        <v>107.17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ht="30" customHeight="1" spans="1:20">
      <c r="A19" s="59" t="s">
        <v>213</v>
      </c>
      <c r="B19" s="59" t="s">
        <v>216</v>
      </c>
      <c r="C19" s="102" t="s">
        <v>174</v>
      </c>
      <c r="D19" s="32" t="s">
        <v>253</v>
      </c>
      <c r="E19" s="66" t="s">
        <v>221</v>
      </c>
      <c r="F19" s="73">
        <v>3184</v>
      </c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>
        <v>3184</v>
      </c>
    </row>
    <row r="20" ht="30" customHeight="1" spans="1:20">
      <c r="A20" s="59" t="s">
        <v>213</v>
      </c>
      <c r="B20" s="59" t="s">
        <v>216</v>
      </c>
      <c r="C20" s="102" t="s">
        <v>182</v>
      </c>
      <c r="D20" s="32" t="s">
        <v>253</v>
      </c>
      <c r="E20" s="68" t="s">
        <v>222</v>
      </c>
      <c r="F20" s="73">
        <f>SUM(G20:T20)</f>
        <v>168</v>
      </c>
      <c r="G20" s="71"/>
      <c r="H20" s="71">
        <v>20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>
        <v>148</v>
      </c>
    </row>
    <row r="21" ht="30" customHeight="1" spans="1:20">
      <c r="A21" s="59" t="s">
        <v>213</v>
      </c>
      <c r="B21" s="59" t="s">
        <v>216</v>
      </c>
      <c r="C21" s="102" t="s">
        <v>185</v>
      </c>
      <c r="D21" s="32" t="s">
        <v>253</v>
      </c>
      <c r="E21" s="68" t="s">
        <v>223</v>
      </c>
      <c r="F21" s="73">
        <f>SUM(G21:T21)</f>
        <v>28.8</v>
      </c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>
        <v>28.8</v>
      </c>
    </row>
    <row r="22" ht="30" customHeight="1" spans="1:20">
      <c r="A22" s="59" t="s">
        <v>213</v>
      </c>
      <c r="B22" s="59" t="s">
        <v>216</v>
      </c>
      <c r="C22" s="59">
        <v>11</v>
      </c>
      <c r="D22" s="32" t="s">
        <v>253</v>
      </c>
      <c r="E22" s="68" t="s">
        <v>224</v>
      </c>
      <c r="F22" s="73">
        <f>SUM(G22:T22)</f>
        <v>245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>
        <v>245</v>
      </c>
    </row>
    <row r="23" ht="30" customHeight="1" spans="1:20">
      <c r="A23" s="59" t="s">
        <v>213</v>
      </c>
      <c r="B23" s="59" t="s">
        <v>216</v>
      </c>
      <c r="C23" s="59">
        <v>15</v>
      </c>
      <c r="D23" s="32" t="s">
        <v>253</v>
      </c>
      <c r="E23" s="68" t="s">
        <v>225</v>
      </c>
      <c r="F23" s="73">
        <f>SUM(G23:T23)</f>
        <v>20</v>
      </c>
      <c r="G23" s="71"/>
      <c r="H23" s="71">
        <v>20</v>
      </c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ht="30" customHeight="1" spans="1:20">
      <c r="A24" s="59" t="s">
        <v>213</v>
      </c>
      <c r="B24" s="59" t="s">
        <v>216</v>
      </c>
      <c r="C24" s="59" t="s">
        <v>190</v>
      </c>
      <c r="D24" s="32" t="s">
        <v>253</v>
      </c>
      <c r="E24" s="74" t="s">
        <v>227</v>
      </c>
      <c r="F24" s="73">
        <f>SUM(G24:T24)</f>
        <v>51.3</v>
      </c>
      <c r="G24" s="71"/>
      <c r="H24" s="71">
        <v>51.3</v>
      </c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ht="30" customHeight="1" spans="1:20">
      <c r="A25" s="59" t="s">
        <v>228</v>
      </c>
      <c r="B25" s="59" t="s">
        <v>203</v>
      </c>
      <c r="C25" s="59" t="s">
        <v>177</v>
      </c>
      <c r="D25" s="32" t="s">
        <v>253</v>
      </c>
      <c r="E25" s="70" t="s">
        <v>264</v>
      </c>
      <c r="F25" s="71">
        <v>44.81</v>
      </c>
      <c r="G25" s="71">
        <v>44.81</v>
      </c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5" workbookViewId="0">
      <selection activeCell="M24" sqref="M24"/>
    </sheetView>
  </sheetViews>
  <sheetFormatPr defaultColWidth="9" defaultRowHeight="12"/>
  <cols>
    <col min="1" max="2" width="4.06666666666667" style="1" customWidth="1"/>
    <col min="3" max="3" width="4.20833333333333" style="1" customWidth="1"/>
    <col min="4" max="4" width="6.10833333333333" style="1" customWidth="1"/>
    <col min="5" max="5" width="15.875" style="1" customWidth="1"/>
    <col min="6" max="6" width="8.95" style="1" customWidth="1"/>
    <col min="7" max="7" width="7.18333333333333" style="1" customWidth="1"/>
    <col min="8" max="8" width="7.875" style="1" customWidth="1"/>
    <col min="9" max="10" width="7.18333333333333" style="1" customWidth="1"/>
    <col min="11" max="11" width="10" style="1" customWidth="1"/>
    <col min="12" max="16" width="7.18333333333333" style="1" customWidth="1"/>
    <col min="17" max="17" width="5.83333333333333" style="1" customWidth="1"/>
    <col min="18" max="20" width="7.18333333333333" style="1" customWidth="1"/>
    <col min="21" max="21" width="8.5" style="1" customWidth="1"/>
    <col min="22" max="22" width="9.76666666666667" style="1" customWidth="1"/>
    <col min="23" max="16384" width="9" style="1"/>
  </cols>
  <sheetData>
    <row r="1" ht="14.3" customHeight="1" spans="1:21">
      <c r="A1" s="2"/>
      <c r="T1" s="21" t="s">
        <v>265</v>
      </c>
      <c r="U1" s="21"/>
    </row>
    <row r="2" ht="32.4" customHeight="1" spans="1:21">
      <c r="A2" s="3" t="s">
        <v>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19.55" customHeight="1" spans="1:21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 t="s">
        <v>32</v>
      </c>
      <c r="U3" s="5"/>
    </row>
    <row r="4" ht="19.55" customHeight="1" spans="1:21">
      <c r="A4" s="6" t="s">
        <v>159</v>
      </c>
      <c r="B4" s="6"/>
      <c r="C4" s="6"/>
      <c r="D4" s="6" t="s">
        <v>236</v>
      </c>
      <c r="E4" s="6" t="s">
        <v>237</v>
      </c>
      <c r="F4" s="6" t="s">
        <v>266</v>
      </c>
      <c r="G4" s="6" t="s">
        <v>162</v>
      </c>
      <c r="H4" s="6"/>
      <c r="I4" s="6"/>
      <c r="J4" s="6"/>
      <c r="K4" s="6" t="s">
        <v>163</v>
      </c>
      <c r="L4" s="6"/>
      <c r="M4" s="6"/>
      <c r="N4" s="6"/>
      <c r="O4" s="6"/>
      <c r="P4" s="6"/>
      <c r="Q4" s="6"/>
      <c r="R4" s="6"/>
      <c r="S4" s="6"/>
      <c r="T4" s="6"/>
      <c r="U4" s="6"/>
    </row>
    <row r="5" ht="50" customHeight="1" spans="1:21">
      <c r="A5" s="6" t="s">
        <v>167</v>
      </c>
      <c r="B5" s="6" t="s">
        <v>168</v>
      </c>
      <c r="C5" s="6" t="s">
        <v>169</v>
      </c>
      <c r="D5" s="6"/>
      <c r="E5" s="6"/>
      <c r="F5" s="6"/>
      <c r="G5" s="6" t="s">
        <v>136</v>
      </c>
      <c r="H5" s="6" t="s">
        <v>267</v>
      </c>
      <c r="I5" s="6" t="s">
        <v>268</v>
      </c>
      <c r="J5" s="6" t="s">
        <v>247</v>
      </c>
      <c r="K5" s="6" t="s">
        <v>136</v>
      </c>
      <c r="L5" s="6" t="s">
        <v>269</v>
      </c>
      <c r="M5" s="6" t="s">
        <v>270</v>
      </c>
      <c r="N5" s="6" t="s">
        <v>271</v>
      </c>
      <c r="O5" s="6" t="s">
        <v>249</v>
      </c>
      <c r="P5" s="6" t="s">
        <v>272</v>
      </c>
      <c r="Q5" s="6" t="s">
        <v>273</v>
      </c>
      <c r="R5" s="6" t="s">
        <v>274</v>
      </c>
      <c r="S5" s="6" t="s">
        <v>245</v>
      </c>
      <c r="T5" s="6" t="s">
        <v>248</v>
      </c>
      <c r="U5" s="6" t="s">
        <v>252</v>
      </c>
    </row>
    <row r="6" ht="19.9" customHeight="1" spans="1:21">
      <c r="A6" s="7"/>
      <c r="B6" s="7"/>
      <c r="C6" s="7"/>
      <c r="D6" s="7"/>
      <c r="E6" s="7" t="s">
        <v>136</v>
      </c>
      <c r="F6" s="23">
        <f>F7</f>
        <v>4389.01</v>
      </c>
      <c r="G6" s="23">
        <f>G7</f>
        <v>678.11</v>
      </c>
      <c r="H6" s="23">
        <f>H7</f>
        <v>543.35</v>
      </c>
      <c r="I6" s="23">
        <f>I7</f>
        <v>111.2</v>
      </c>
      <c r="J6" s="23">
        <f>J7</f>
        <v>23.56</v>
      </c>
      <c r="K6" s="23">
        <f>K8</f>
        <v>3710.9</v>
      </c>
      <c r="L6" s="23">
        <v>0</v>
      </c>
      <c r="M6" s="23">
        <v>105.1</v>
      </c>
      <c r="N6" s="23"/>
      <c r="O6" s="23"/>
      <c r="P6" s="23"/>
      <c r="Q6" s="23"/>
      <c r="R6" s="23"/>
      <c r="S6" s="23"/>
      <c r="T6" s="23"/>
      <c r="U6" s="23">
        <f>U8</f>
        <v>3605.8</v>
      </c>
    </row>
    <row r="7" ht="19.9" customHeight="1" spans="1:21">
      <c r="A7" s="7"/>
      <c r="B7" s="7"/>
      <c r="C7" s="7"/>
      <c r="D7" s="22" t="s">
        <v>154</v>
      </c>
      <c r="E7" s="22" t="s">
        <v>155</v>
      </c>
      <c r="F7" s="58">
        <f t="shared" ref="F7:K7" si="0">F8</f>
        <v>4389.01</v>
      </c>
      <c r="G7" s="58">
        <f t="shared" si="0"/>
        <v>678.11</v>
      </c>
      <c r="H7" s="58">
        <f t="shared" si="0"/>
        <v>543.35</v>
      </c>
      <c r="I7" s="58">
        <f t="shared" si="0"/>
        <v>111.2</v>
      </c>
      <c r="J7" s="58">
        <f t="shared" si="0"/>
        <v>23.56</v>
      </c>
      <c r="K7" s="23">
        <f t="shared" si="0"/>
        <v>3710.9</v>
      </c>
      <c r="L7" s="23">
        <v>0</v>
      </c>
      <c r="M7" s="23">
        <v>105.1</v>
      </c>
      <c r="N7" s="23"/>
      <c r="O7" s="23"/>
      <c r="P7" s="23"/>
      <c r="Q7" s="23"/>
      <c r="R7" s="23"/>
      <c r="S7" s="23"/>
      <c r="T7" s="23"/>
      <c r="U7" s="23">
        <f>U8</f>
        <v>3605.8</v>
      </c>
    </row>
    <row r="8" ht="27" customHeight="1" spans="1:21">
      <c r="A8" s="69"/>
      <c r="B8" s="69"/>
      <c r="C8" s="69"/>
      <c r="D8" s="37" t="s">
        <v>156</v>
      </c>
      <c r="E8" s="37" t="s">
        <v>157</v>
      </c>
      <c r="F8" s="58">
        <f>SUM(F9:F25)</f>
        <v>4389.01</v>
      </c>
      <c r="G8" s="23">
        <f>SUM(G9:G25)</f>
        <v>678.11</v>
      </c>
      <c r="H8" s="23">
        <f>SUM(H9:H25)</f>
        <v>543.35</v>
      </c>
      <c r="I8" s="23">
        <f>SUM(I9:I25)</f>
        <v>111.2</v>
      </c>
      <c r="J8" s="23">
        <v>23.56</v>
      </c>
      <c r="K8" s="23">
        <f>SUM(L8:U8)</f>
        <v>3710.9</v>
      </c>
      <c r="L8" s="23">
        <f>SUM(L9:L25)</f>
        <v>0</v>
      </c>
      <c r="M8" s="23">
        <f>SUM(M9:M25)</f>
        <v>105.1</v>
      </c>
      <c r="N8" s="23"/>
      <c r="O8" s="23"/>
      <c r="P8" s="23"/>
      <c r="Q8" s="23"/>
      <c r="R8" s="23"/>
      <c r="S8" s="23"/>
      <c r="T8" s="23"/>
      <c r="U8" s="23">
        <f>SUM(U9:U25)</f>
        <v>3605.8</v>
      </c>
    </row>
    <row r="9" ht="26" customHeight="1" spans="1:21">
      <c r="A9" s="59" t="s">
        <v>171</v>
      </c>
      <c r="B9" s="59" t="s">
        <v>174</v>
      </c>
      <c r="C9" s="59" t="s">
        <v>177</v>
      </c>
      <c r="D9" s="32" t="s">
        <v>253</v>
      </c>
      <c r="E9" s="70" t="s">
        <v>254</v>
      </c>
      <c r="F9" s="38">
        <f>G9+K9</f>
        <v>12.35</v>
      </c>
      <c r="G9" s="24">
        <v>12.35</v>
      </c>
      <c r="H9" s="24"/>
      <c r="I9" s="24"/>
      <c r="J9" s="24">
        <v>12.35</v>
      </c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ht="26" customHeight="1" spans="1:21">
      <c r="A10" s="59" t="s">
        <v>171</v>
      </c>
      <c r="B10" s="59" t="s">
        <v>174</v>
      </c>
      <c r="C10" s="59" t="s">
        <v>174</v>
      </c>
      <c r="D10" s="32" t="s">
        <v>253</v>
      </c>
      <c r="E10" s="70" t="s">
        <v>255</v>
      </c>
      <c r="F10" s="38">
        <f t="shared" ref="F10:F25" si="1">G10+K10</f>
        <v>50.15</v>
      </c>
      <c r="G10" s="71">
        <v>50.15</v>
      </c>
      <c r="H10" s="71">
        <v>50.15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ht="26" customHeight="1" spans="1:21">
      <c r="A11" s="59" t="s">
        <v>171</v>
      </c>
      <c r="B11" s="59" t="s">
        <v>174</v>
      </c>
      <c r="C11" s="59" t="s">
        <v>182</v>
      </c>
      <c r="D11" s="32" t="s">
        <v>253</v>
      </c>
      <c r="E11" s="70" t="s">
        <v>256</v>
      </c>
      <c r="F11" s="38">
        <f t="shared" si="1"/>
        <v>0.52</v>
      </c>
      <c r="G11" s="71">
        <v>0.52</v>
      </c>
      <c r="H11" s="71">
        <v>0.52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ht="26" customHeight="1" spans="1:21">
      <c r="A12" s="59" t="s">
        <v>171</v>
      </c>
      <c r="B12" s="59" t="s">
        <v>185</v>
      </c>
      <c r="C12" s="59" t="s">
        <v>177</v>
      </c>
      <c r="D12" s="32" t="s">
        <v>253</v>
      </c>
      <c r="E12" s="70" t="s">
        <v>257</v>
      </c>
      <c r="F12" s="38">
        <f t="shared" si="1"/>
        <v>11.21</v>
      </c>
      <c r="G12" s="24">
        <v>11.21</v>
      </c>
      <c r="H12" s="24"/>
      <c r="I12" s="24"/>
      <c r="J12" s="24">
        <v>11.21</v>
      </c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ht="26" customHeight="1" spans="1:21">
      <c r="A13" s="59" t="s">
        <v>171</v>
      </c>
      <c r="B13" s="59" t="s">
        <v>185</v>
      </c>
      <c r="C13" s="59" t="s">
        <v>190</v>
      </c>
      <c r="D13" s="32" t="s">
        <v>253</v>
      </c>
      <c r="E13" s="70" t="s">
        <v>258</v>
      </c>
      <c r="F13" s="38">
        <f t="shared" si="1"/>
        <v>13.8</v>
      </c>
      <c r="G13" s="24">
        <v>0</v>
      </c>
      <c r="H13" s="24"/>
      <c r="I13" s="24"/>
      <c r="J13" s="24"/>
      <c r="K13" s="24">
        <v>13.8</v>
      </c>
      <c r="L13" s="24"/>
      <c r="M13" s="24">
        <v>13.8</v>
      </c>
      <c r="N13" s="24"/>
      <c r="O13" s="24"/>
      <c r="P13" s="24"/>
      <c r="Q13" s="24"/>
      <c r="R13" s="24"/>
      <c r="S13" s="24"/>
      <c r="T13" s="24"/>
      <c r="U13" s="24"/>
    </row>
    <row r="14" ht="26" customHeight="1" spans="1:21">
      <c r="A14" s="59" t="s">
        <v>171</v>
      </c>
      <c r="B14" s="59" t="s">
        <v>193</v>
      </c>
      <c r="C14" s="59" t="s">
        <v>190</v>
      </c>
      <c r="D14" s="32" t="s">
        <v>253</v>
      </c>
      <c r="E14" s="70" t="s">
        <v>259</v>
      </c>
      <c r="F14" s="38">
        <f t="shared" si="1"/>
        <v>4.03</v>
      </c>
      <c r="G14" s="24">
        <v>4.03</v>
      </c>
      <c r="H14" s="24"/>
      <c r="I14" s="24">
        <v>4.03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</row>
    <row r="15" ht="26" customHeight="1" spans="1:21">
      <c r="A15" s="59" t="s">
        <v>171</v>
      </c>
      <c r="B15" s="59" t="s">
        <v>198</v>
      </c>
      <c r="C15" s="59" t="s">
        <v>177</v>
      </c>
      <c r="D15" s="32" t="s">
        <v>253</v>
      </c>
      <c r="E15" s="70" t="s">
        <v>260</v>
      </c>
      <c r="F15" s="38">
        <f t="shared" si="1"/>
        <v>2.2</v>
      </c>
      <c r="G15" s="24">
        <v>2.2</v>
      </c>
      <c r="H15" s="24">
        <v>2.2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</row>
    <row r="16" ht="26" customHeight="1" spans="1:21">
      <c r="A16" s="59" t="s">
        <v>171</v>
      </c>
      <c r="B16" s="59" t="s">
        <v>198</v>
      </c>
      <c r="C16" s="59" t="s">
        <v>203</v>
      </c>
      <c r="D16" s="32" t="s">
        <v>253</v>
      </c>
      <c r="E16" s="70" t="s">
        <v>261</v>
      </c>
      <c r="F16" s="38">
        <f t="shared" si="1"/>
        <v>2.82</v>
      </c>
      <c r="G16" s="24">
        <v>2.82</v>
      </c>
      <c r="H16" s="24">
        <v>2.82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</row>
    <row r="17" ht="26" customHeight="1" spans="1:21">
      <c r="A17" s="59" t="s">
        <v>206</v>
      </c>
      <c r="B17" s="59" t="s">
        <v>193</v>
      </c>
      <c r="C17" s="59" t="s">
        <v>177</v>
      </c>
      <c r="D17" s="32" t="s">
        <v>253</v>
      </c>
      <c r="E17" s="70" t="s">
        <v>262</v>
      </c>
      <c r="F17" s="38">
        <f t="shared" si="1"/>
        <v>26.64</v>
      </c>
      <c r="G17" s="24">
        <v>26.64</v>
      </c>
      <c r="H17" s="24">
        <v>26.64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</row>
    <row r="18" ht="26" customHeight="1" spans="1:21">
      <c r="A18" s="59" t="s">
        <v>213</v>
      </c>
      <c r="B18" s="59" t="s">
        <v>216</v>
      </c>
      <c r="C18" s="59" t="s">
        <v>177</v>
      </c>
      <c r="D18" s="32" t="s">
        <v>253</v>
      </c>
      <c r="E18" s="70" t="s">
        <v>263</v>
      </c>
      <c r="F18" s="38">
        <f t="shared" si="1"/>
        <v>523.38</v>
      </c>
      <c r="G18" s="24">
        <f>SUM(H18:U18)</f>
        <v>523.38</v>
      </c>
      <c r="H18" s="24">
        <v>416.21</v>
      </c>
      <c r="I18" s="24">
        <v>107.17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</row>
    <row r="19" ht="26" customHeight="1" spans="1:21">
      <c r="A19" s="59" t="s">
        <v>213</v>
      </c>
      <c r="B19" s="59" t="s">
        <v>216</v>
      </c>
      <c r="C19" s="102" t="s">
        <v>174</v>
      </c>
      <c r="D19" s="32" t="s">
        <v>253</v>
      </c>
      <c r="E19" s="66" t="s">
        <v>221</v>
      </c>
      <c r="F19" s="38">
        <f t="shared" si="1"/>
        <v>3184</v>
      </c>
      <c r="G19" s="24"/>
      <c r="H19" s="24"/>
      <c r="I19" s="24"/>
      <c r="J19" s="24"/>
      <c r="K19" s="24">
        <f t="shared" ref="K19:K24" si="2">SUM(L19:U19)</f>
        <v>3184</v>
      </c>
      <c r="L19" s="24"/>
      <c r="M19" s="24"/>
      <c r="N19" s="24"/>
      <c r="O19" s="24"/>
      <c r="P19" s="24"/>
      <c r="Q19" s="24"/>
      <c r="R19" s="24"/>
      <c r="S19" s="24"/>
      <c r="T19" s="24"/>
      <c r="U19" s="71">
        <v>3184</v>
      </c>
    </row>
    <row r="20" ht="26" customHeight="1" spans="1:21">
      <c r="A20" s="59" t="s">
        <v>213</v>
      </c>
      <c r="B20" s="59" t="s">
        <v>216</v>
      </c>
      <c r="C20" s="102" t="s">
        <v>182</v>
      </c>
      <c r="D20" s="32" t="s">
        <v>253</v>
      </c>
      <c r="E20" s="68" t="s">
        <v>222</v>
      </c>
      <c r="F20" s="38">
        <f t="shared" si="1"/>
        <v>168</v>
      </c>
      <c r="G20" s="24"/>
      <c r="H20" s="24"/>
      <c r="I20" s="24"/>
      <c r="J20" s="24"/>
      <c r="K20" s="24">
        <f t="shared" si="2"/>
        <v>168</v>
      </c>
      <c r="L20" s="24"/>
      <c r="M20" s="24">
        <v>20</v>
      </c>
      <c r="N20" s="24"/>
      <c r="O20" s="24"/>
      <c r="P20" s="24"/>
      <c r="Q20" s="24"/>
      <c r="R20" s="24"/>
      <c r="S20" s="24"/>
      <c r="T20" s="24"/>
      <c r="U20" s="71">
        <v>148</v>
      </c>
    </row>
    <row r="21" ht="26" customHeight="1" spans="1:21">
      <c r="A21" s="59" t="s">
        <v>213</v>
      </c>
      <c r="B21" s="59" t="s">
        <v>216</v>
      </c>
      <c r="C21" s="102" t="s">
        <v>185</v>
      </c>
      <c r="D21" s="32" t="s">
        <v>253</v>
      </c>
      <c r="E21" s="68" t="s">
        <v>223</v>
      </c>
      <c r="F21" s="38">
        <f t="shared" si="1"/>
        <v>28.8</v>
      </c>
      <c r="G21" s="24"/>
      <c r="H21" s="24"/>
      <c r="I21" s="24"/>
      <c r="J21" s="24"/>
      <c r="K21" s="24">
        <f t="shared" si="2"/>
        <v>28.8</v>
      </c>
      <c r="L21" s="24"/>
      <c r="M21" s="24"/>
      <c r="N21" s="24"/>
      <c r="O21" s="24"/>
      <c r="P21" s="24"/>
      <c r="Q21" s="24"/>
      <c r="R21" s="24"/>
      <c r="S21" s="24"/>
      <c r="T21" s="24"/>
      <c r="U21" s="71">
        <v>28.8</v>
      </c>
    </row>
    <row r="22" ht="26" customHeight="1" spans="1:21">
      <c r="A22" s="59" t="s">
        <v>213</v>
      </c>
      <c r="B22" s="59" t="s">
        <v>216</v>
      </c>
      <c r="C22" s="59">
        <v>11</v>
      </c>
      <c r="D22" s="32" t="s">
        <v>253</v>
      </c>
      <c r="E22" s="68" t="s">
        <v>224</v>
      </c>
      <c r="F22" s="38">
        <f t="shared" si="1"/>
        <v>245</v>
      </c>
      <c r="G22" s="24"/>
      <c r="H22" s="24"/>
      <c r="I22" s="24"/>
      <c r="J22" s="24"/>
      <c r="K22" s="24">
        <f t="shared" si="2"/>
        <v>245</v>
      </c>
      <c r="L22" s="24"/>
      <c r="M22" s="24"/>
      <c r="N22" s="24"/>
      <c r="O22" s="24"/>
      <c r="P22" s="24"/>
      <c r="Q22" s="24"/>
      <c r="R22" s="24"/>
      <c r="S22" s="24"/>
      <c r="T22" s="24"/>
      <c r="U22" s="71">
        <v>245</v>
      </c>
    </row>
    <row r="23" ht="26" customHeight="1" spans="1:21">
      <c r="A23" s="59" t="s">
        <v>213</v>
      </c>
      <c r="B23" s="59" t="s">
        <v>216</v>
      </c>
      <c r="C23" s="59">
        <v>15</v>
      </c>
      <c r="D23" s="32" t="s">
        <v>253</v>
      </c>
      <c r="E23" s="68" t="s">
        <v>225</v>
      </c>
      <c r="F23" s="38">
        <f t="shared" si="1"/>
        <v>20</v>
      </c>
      <c r="G23" s="24"/>
      <c r="H23" s="24"/>
      <c r="I23" s="24"/>
      <c r="J23" s="24"/>
      <c r="K23" s="24">
        <f t="shared" si="2"/>
        <v>20</v>
      </c>
      <c r="L23" s="24"/>
      <c r="M23" s="24">
        <v>20</v>
      </c>
      <c r="N23" s="24"/>
      <c r="O23" s="24"/>
      <c r="P23" s="24"/>
      <c r="Q23" s="24"/>
      <c r="R23" s="24"/>
      <c r="S23" s="24"/>
      <c r="T23" s="24"/>
      <c r="U23" s="71"/>
    </row>
    <row r="24" ht="26" customHeight="1" spans="1:21">
      <c r="A24" s="59" t="s">
        <v>213</v>
      </c>
      <c r="B24" s="59" t="s">
        <v>216</v>
      </c>
      <c r="C24" s="59" t="s">
        <v>190</v>
      </c>
      <c r="D24" s="32" t="s">
        <v>253</v>
      </c>
      <c r="E24" s="70" t="s">
        <v>275</v>
      </c>
      <c r="F24" s="38">
        <f t="shared" si="1"/>
        <v>51.3</v>
      </c>
      <c r="G24" s="24"/>
      <c r="H24" s="24"/>
      <c r="I24" s="24"/>
      <c r="J24" s="24"/>
      <c r="K24" s="24">
        <f t="shared" si="2"/>
        <v>51.3</v>
      </c>
      <c r="L24" s="24"/>
      <c r="M24" s="24">
        <v>51.3</v>
      </c>
      <c r="N24" s="24"/>
      <c r="O24" s="24"/>
      <c r="P24" s="24"/>
      <c r="Q24" s="24"/>
      <c r="R24" s="24"/>
      <c r="S24" s="24"/>
      <c r="T24" s="24"/>
      <c r="U24" s="71"/>
    </row>
    <row r="25" ht="26" customHeight="1" spans="1:21">
      <c r="A25" s="59" t="s">
        <v>228</v>
      </c>
      <c r="B25" s="59" t="s">
        <v>203</v>
      </c>
      <c r="C25" s="59" t="s">
        <v>177</v>
      </c>
      <c r="D25" s="32" t="s">
        <v>253</v>
      </c>
      <c r="E25" s="70" t="s">
        <v>264</v>
      </c>
      <c r="F25" s="38">
        <f t="shared" si="1"/>
        <v>44.81</v>
      </c>
      <c r="G25" s="24">
        <v>44.81</v>
      </c>
      <c r="H25" s="24">
        <v>44.81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D35" sqref="D35"/>
    </sheetView>
  </sheetViews>
  <sheetFormatPr defaultColWidth="9" defaultRowHeight="12" outlineLevelCol="3"/>
  <cols>
    <col min="1" max="1" width="24.5666666666667" style="1" customWidth="1"/>
    <col min="2" max="2" width="16.0083333333333" style="1" customWidth="1"/>
    <col min="3" max="4" width="22.25" style="1" customWidth="1"/>
    <col min="5" max="16384" width="9" style="1"/>
  </cols>
  <sheetData>
    <row r="1" ht="14.3" customHeight="1" spans="1:4">
      <c r="A1" s="2"/>
      <c r="D1" s="21" t="s">
        <v>276</v>
      </c>
    </row>
    <row r="2" ht="27.85" customHeight="1" spans="1:4">
      <c r="A2" s="3" t="s">
        <v>12</v>
      </c>
      <c r="B2" s="3"/>
      <c r="C2" s="3"/>
      <c r="D2" s="3"/>
    </row>
    <row r="3" ht="16.55" customHeight="1" spans="1:4">
      <c r="A3" s="4" t="s">
        <v>31</v>
      </c>
      <c r="B3" s="4"/>
      <c r="C3" s="4"/>
      <c r="D3" s="5" t="s">
        <v>32</v>
      </c>
    </row>
    <row r="4" ht="17.65" customHeight="1" spans="1:4">
      <c r="A4" s="6" t="s">
        <v>33</v>
      </c>
      <c r="B4" s="6"/>
      <c r="C4" s="6" t="s">
        <v>34</v>
      </c>
      <c r="D4" s="6"/>
    </row>
    <row r="5" ht="17.65" customHeight="1" spans="1:4">
      <c r="A5" s="6" t="s">
        <v>35</v>
      </c>
      <c r="B5" s="6" t="s">
        <v>36</v>
      </c>
      <c r="C5" s="6" t="s">
        <v>35</v>
      </c>
      <c r="D5" s="6" t="s">
        <v>36</v>
      </c>
    </row>
    <row r="6" ht="17.65" customHeight="1" spans="1:4">
      <c r="A6" s="7" t="s">
        <v>277</v>
      </c>
      <c r="B6" s="23">
        <v>1077.01</v>
      </c>
      <c r="C6" s="7" t="s">
        <v>278</v>
      </c>
      <c r="D6" s="58">
        <f>SUM(D7:D36)</f>
        <v>1077.01</v>
      </c>
    </row>
    <row r="7" ht="17.65" customHeight="1" spans="1:4">
      <c r="A7" s="11" t="s">
        <v>279</v>
      </c>
      <c r="B7" s="24">
        <v>1077.01</v>
      </c>
      <c r="C7" s="11" t="s">
        <v>41</v>
      </c>
      <c r="D7" s="38"/>
    </row>
    <row r="8" ht="17.65" customHeight="1" spans="1:4">
      <c r="A8" s="11" t="s">
        <v>280</v>
      </c>
      <c r="B8" s="24">
        <v>1077.01</v>
      </c>
      <c r="C8" s="11" t="s">
        <v>45</v>
      </c>
      <c r="D8" s="38"/>
    </row>
    <row r="9" ht="27.1" customHeight="1" spans="1:4">
      <c r="A9" s="11" t="s">
        <v>48</v>
      </c>
      <c r="B9" s="24"/>
      <c r="C9" s="11" t="s">
        <v>49</v>
      </c>
      <c r="D9" s="38"/>
    </row>
    <row r="10" ht="17.65" customHeight="1" spans="1:4">
      <c r="A10" s="11" t="s">
        <v>281</v>
      </c>
      <c r="B10" s="24"/>
      <c r="C10" s="11" t="s">
        <v>53</v>
      </c>
      <c r="D10" s="38"/>
    </row>
    <row r="11" ht="17.65" customHeight="1" spans="1:4">
      <c r="A11" s="11" t="s">
        <v>282</v>
      </c>
      <c r="B11" s="24"/>
      <c r="C11" s="11" t="s">
        <v>57</v>
      </c>
      <c r="D11" s="38"/>
    </row>
    <row r="12" ht="17.65" customHeight="1" spans="1:4">
      <c r="A12" s="11" t="s">
        <v>283</v>
      </c>
      <c r="B12" s="24"/>
      <c r="C12" s="11" t="s">
        <v>61</v>
      </c>
      <c r="D12" s="38"/>
    </row>
    <row r="13" ht="17.65" customHeight="1" spans="1:4">
      <c r="A13" s="7" t="s">
        <v>284</v>
      </c>
      <c r="B13" s="23"/>
      <c r="C13" s="11" t="s">
        <v>65</v>
      </c>
      <c r="D13" s="38"/>
    </row>
    <row r="14" ht="17.65" customHeight="1" spans="1:4">
      <c r="A14" s="11" t="s">
        <v>279</v>
      </c>
      <c r="B14" s="24"/>
      <c r="C14" s="11" t="s">
        <v>69</v>
      </c>
      <c r="D14" s="38">
        <v>97.08</v>
      </c>
    </row>
    <row r="15" ht="17.65" customHeight="1" spans="1:4">
      <c r="A15" s="11" t="s">
        <v>281</v>
      </c>
      <c r="B15" s="24"/>
      <c r="C15" s="11" t="s">
        <v>73</v>
      </c>
      <c r="D15" s="38"/>
    </row>
    <row r="16" ht="17.65" customHeight="1" spans="1:4">
      <c r="A16" s="11" t="s">
        <v>282</v>
      </c>
      <c r="B16" s="24"/>
      <c r="C16" s="11" t="s">
        <v>77</v>
      </c>
      <c r="D16" s="38">
        <v>26.64</v>
      </c>
    </row>
    <row r="17" ht="17.65" customHeight="1" spans="1:4">
      <c r="A17" s="11" t="s">
        <v>283</v>
      </c>
      <c r="B17" s="24"/>
      <c r="C17" s="11" t="s">
        <v>81</v>
      </c>
      <c r="D17" s="38"/>
    </row>
    <row r="18" ht="17.65" customHeight="1" spans="1:4">
      <c r="A18" s="11"/>
      <c r="B18" s="24"/>
      <c r="C18" s="11" t="s">
        <v>85</v>
      </c>
      <c r="D18" s="38"/>
    </row>
    <row r="19" ht="17.65" customHeight="1" spans="1:4">
      <c r="A19" s="11"/>
      <c r="B19" s="11"/>
      <c r="C19" s="11" t="s">
        <v>89</v>
      </c>
      <c r="D19" s="38">
        <v>908.48</v>
      </c>
    </row>
    <row r="20" ht="17.65" customHeight="1" spans="1:4">
      <c r="A20" s="11"/>
      <c r="B20" s="11"/>
      <c r="C20" s="11" t="s">
        <v>93</v>
      </c>
      <c r="D20" s="38"/>
    </row>
    <row r="21" ht="17.65" customHeight="1" spans="1:4">
      <c r="A21" s="11"/>
      <c r="B21" s="11"/>
      <c r="C21" s="11" t="s">
        <v>97</v>
      </c>
      <c r="D21" s="38"/>
    </row>
    <row r="22" ht="17.65" customHeight="1" spans="1:4">
      <c r="A22" s="11"/>
      <c r="B22" s="11"/>
      <c r="C22" s="11" t="s">
        <v>100</v>
      </c>
      <c r="D22" s="38"/>
    </row>
    <row r="23" ht="17.65" customHeight="1" spans="1:4">
      <c r="A23" s="11"/>
      <c r="B23" s="11"/>
      <c r="C23" s="11" t="s">
        <v>103</v>
      </c>
      <c r="D23" s="38"/>
    </row>
    <row r="24" ht="17.65" customHeight="1" spans="1:4">
      <c r="A24" s="11"/>
      <c r="B24" s="11"/>
      <c r="C24" s="11" t="s">
        <v>105</v>
      </c>
      <c r="D24" s="38"/>
    </row>
    <row r="25" ht="17.65" customHeight="1" spans="1:4">
      <c r="A25" s="11"/>
      <c r="B25" s="11"/>
      <c r="C25" s="11" t="s">
        <v>107</v>
      </c>
      <c r="D25" s="38"/>
    </row>
    <row r="26" ht="17.65" customHeight="1" spans="1:4">
      <c r="A26" s="11"/>
      <c r="B26" s="11"/>
      <c r="C26" s="11" t="s">
        <v>109</v>
      </c>
      <c r="D26" s="38">
        <v>44.81</v>
      </c>
    </row>
    <row r="27" ht="17.65" customHeight="1" spans="1:4">
      <c r="A27" s="11"/>
      <c r="B27" s="11"/>
      <c r="C27" s="11" t="s">
        <v>111</v>
      </c>
      <c r="D27" s="38"/>
    </row>
    <row r="28" ht="17.65" customHeight="1" spans="1:4">
      <c r="A28" s="11"/>
      <c r="B28" s="11"/>
      <c r="C28" s="11" t="s">
        <v>113</v>
      </c>
      <c r="D28" s="38"/>
    </row>
    <row r="29" ht="17.65" customHeight="1" spans="1:4">
      <c r="A29" s="11"/>
      <c r="B29" s="11"/>
      <c r="C29" s="11" t="s">
        <v>115</v>
      </c>
      <c r="D29" s="38"/>
    </row>
    <row r="30" ht="17.65" customHeight="1" spans="1:4">
      <c r="A30" s="11"/>
      <c r="B30" s="11"/>
      <c r="C30" s="11" t="s">
        <v>117</v>
      </c>
      <c r="D30" s="38"/>
    </row>
    <row r="31" ht="17.65" customHeight="1" spans="1:4">
      <c r="A31" s="11"/>
      <c r="B31" s="11"/>
      <c r="C31" s="11" t="s">
        <v>119</v>
      </c>
      <c r="D31" s="38"/>
    </row>
    <row r="32" ht="17.65" customHeight="1" spans="1:4">
      <c r="A32" s="11"/>
      <c r="B32" s="11"/>
      <c r="C32" s="11" t="s">
        <v>121</v>
      </c>
      <c r="D32" s="38"/>
    </row>
    <row r="33" ht="17.65" customHeight="1" spans="1:4">
      <c r="A33" s="11"/>
      <c r="B33" s="11"/>
      <c r="C33" s="11" t="s">
        <v>123</v>
      </c>
      <c r="D33" s="38"/>
    </row>
    <row r="34" ht="17.65" customHeight="1" spans="1:4">
      <c r="A34" s="11"/>
      <c r="B34" s="11"/>
      <c r="C34" s="11" t="s">
        <v>124</v>
      </c>
      <c r="D34" s="38"/>
    </row>
    <row r="35" ht="17.65" customHeight="1" spans="1:4">
      <c r="A35" s="11"/>
      <c r="B35" s="11"/>
      <c r="C35" s="11" t="s">
        <v>125</v>
      </c>
      <c r="D35" s="38"/>
    </row>
    <row r="36" ht="17.65" customHeight="1" spans="1:4">
      <c r="A36" s="11"/>
      <c r="B36" s="11"/>
      <c r="C36" s="11" t="s">
        <v>126</v>
      </c>
      <c r="D36" s="38"/>
    </row>
    <row r="37" ht="17.65" customHeight="1" spans="1:4">
      <c r="A37" s="11"/>
      <c r="B37" s="11"/>
      <c r="C37" s="11"/>
      <c r="D37" s="11"/>
    </row>
    <row r="38" ht="17.65" customHeight="1" spans="1:4">
      <c r="A38" s="7"/>
      <c r="B38" s="7"/>
      <c r="C38" s="7" t="s">
        <v>285</v>
      </c>
      <c r="D38" s="23"/>
    </row>
    <row r="39" ht="17.65" customHeight="1" spans="1:4">
      <c r="A39" s="7"/>
      <c r="B39" s="7"/>
      <c r="C39" s="7"/>
      <c r="D39" s="7"/>
    </row>
    <row r="40" ht="17.65" customHeight="1" spans="1:4">
      <c r="A40" s="6" t="s">
        <v>286</v>
      </c>
      <c r="B40" s="23">
        <v>1077.01</v>
      </c>
      <c r="C40" s="6" t="s">
        <v>287</v>
      </c>
      <c r="D40" s="58">
        <v>1077.01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pane ySplit="6" topLeftCell="A23" activePane="bottomLeft" state="frozen"/>
      <selection/>
      <selection pane="bottomLeft" activeCell="F26" sqref="F26"/>
    </sheetView>
  </sheetViews>
  <sheetFormatPr defaultColWidth="9" defaultRowHeight="12"/>
  <cols>
    <col min="1" max="1" width="3.66666666666667" style="1" customWidth="1"/>
    <col min="2" max="2" width="4.88333333333333" style="1" customWidth="1"/>
    <col min="3" max="3" width="4.75" style="1" customWidth="1"/>
    <col min="4" max="4" width="14.6583333333333" style="1" customWidth="1"/>
    <col min="5" max="5" width="24.8333333333333" style="1" customWidth="1"/>
    <col min="6" max="6" width="13.975" style="1" customWidth="1"/>
    <col min="7" max="7" width="11.5333333333333" style="1" customWidth="1"/>
    <col min="8" max="8" width="9.09166666666667" style="1" customWidth="1"/>
    <col min="9" max="9" width="10.45" style="1" customWidth="1"/>
    <col min="10" max="10" width="11.4" style="1" customWidth="1"/>
    <col min="11" max="11" width="15.875" style="1" customWidth="1"/>
    <col min="12" max="16384" width="27.5" style="1"/>
  </cols>
  <sheetData>
    <row r="1" ht="14.3" customHeight="1" spans="1:11">
      <c r="A1" s="2"/>
      <c r="D1" s="2"/>
      <c r="K1" s="21" t="s">
        <v>288</v>
      </c>
    </row>
    <row r="2" ht="37.65" customHeight="1" spans="1:11">
      <c r="A2" s="3" t="s">
        <v>13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1.1" customHeight="1" spans="1:11">
      <c r="A3" s="4" t="s">
        <v>31</v>
      </c>
      <c r="B3" s="4"/>
      <c r="C3" s="4"/>
      <c r="D3" s="4"/>
      <c r="E3" s="4"/>
      <c r="F3" s="4"/>
      <c r="G3" s="4"/>
      <c r="H3" s="4"/>
      <c r="I3" s="4"/>
      <c r="J3" s="5" t="s">
        <v>32</v>
      </c>
      <c r="K3" s="5"/>
    </row>
    <row r="4" ht="17.3" customHeight="1" spans="1:11">
      <c r="A4" s="6" t="s">
        <v>159</v>
      </c>
      <c r="B4" s="6"/>
      <c r="C4" s="6"/>
      <c r="D4" s="6" t="s">
        <v>160</v>
      </c>
      <c r="E4" s="6" t="s">
        <v>161</v>
      </c>
      <c r="F4" s="6" t="s">
        <v>136</v>
      </c>
      <c r="G4" s="6" t="s">
        <v>162</v>
      </c>
      <c r="H4" s="6"/>
      <c r="I4" s="6"/>
      <c r="J4" s="6"/>
      <c r="K4" s="6" t="s">
        <v>163</v>
      </c>
    </row>
    <row r="5" ht="17.3" customHeight="1" spans="1:11">
      <c r="A5" s="6"/>
      <c r="B5" s="6"/>
      <c r="C5" s="6"/>
      <c r="D5" s="6"/>
      <c r="E5" s="6"/>
      <c r="F5" s="6"/>
      <c r="G5" s="6" t="s">
        <v>138</v>
      </c>
      <c r="H5" s="6" t="s">
        <v>289</v>
      </c>
      <c r="I5" s="6"/>
      <c r="J5" s="6" t="s">
        <v>290</v>
      </c>
      <c r="K5" s="6"/>
    </row>
    <row r="6" ht="21.1" customHeight="1" spans="1:11">
      <c r="A6" s="6" t="s">
        <v>167</v>
      </c>
      <c r="B6" s="6" t="s">
        <v>168</v>
      </c>
      <c r="C6" s="6" t="s">
        <v>169</v>
      </c>
      <c r="D6" s="6"/>
      <c r="E6" s="6"/>
      <c r="F6" s="6"/>
      <c r="G6" s="6"/>
      <c r="H6" s="6" t="s">
        <v>267</v>
      </c>
      <c r="I6" s="6" t="s">
        <v>247</v>
      </c>
      <c r="J6" s="6"/>
      <c r="K6" s="6"/>
    </row>
    <row r="7" ht="19.9" customHeight="1" spans="1:11">
      <c r="A7" s="11"/>
      <c r="B7" s="11"/>
      <c r="C7" s="11"/>
      <c r="D7" s="7"/>
      <c r="E7" s="7" t="s">
        <v>136</v>
      </c>
      <c r="F7" s="23">
        <f>G7+K7</f>
        <v>1077.01</v>
      </c>
      <c r="G7" s="23">
        <f>H7+I7+J7</f>
        <v>678.11</v>
      </c>
      <c r="H7" s="23">
        <v>543.35</v>
      </c>
      <c r="I7" s="23">
        <v>23.56</v>
      </c>
      <c r="J7" s="23">
        <v>111.2</v>
      </c>
      <c r="K7" s="23">
        <f>K8+K24</f>
        <v>398.9</v>
      </c>
    </row>
    <row r="8" ht="19.9" customHeight="1" spans="1:11">
      <c r="A8" s="11"/>
      <c r="B8" s="11"/>
      <c r="C8" s="11"/>
      <c r="D8" s="22" t="s">
        <v>154</v>
      </c>
      <c r="E8" s="22" t="s">
        <v>155</v>
      </c>
      <c r="F8" s="23">
        <f>G8+K8</f>
        <v>1077.01</v>
      </c>
      <c r="G8" s="23">
        <f>H8+I8+J8</f>
        <v>678.11</v>
      </c>
      <c r="H8" s="23">
        <v>543.35</v>
      </c>
      <c r="I8" s="23">
        <v>23.56</v>
      </c>
      <c r="J8" s="23">
        <v>111.2</v>
      </c>
      <c r="K8" s="23">
        <f>K9+K25</f>
        <v>398.9</v>
      </c>
    </row>
    <row r="9" ht="19.9" customHeight="1" spans="1:11">
      <c r="A9" s="11"/>
      <c r="B9" s="11"/>
      <c r="C9" s="11"/>
      <c r="D9" s="37" t="s">
        <v>156</v>
      </c>
      <c r="E9" s="37" t="s">
        <v>157</v>
      </c>
      <c r="F9" s="23">
        <f>F10+F23+F35+F26</f>
        <v>1077.01</v>
      </c>
      <c r="G9" s="23">
        <f>H9+I9+J9</f>
        <v>678.11</v>
      </c>
      <c r="H9" s="23">
        <f>H23+H26+H35+H10</f>
        <v>543.35</v>
      </c>
      <c r="I9" s="23">
        <f>I10</f>
        <v>23.56</v>
      </c>
      <c r="J9" s="23">
        <f>J18+J26</f>
        <v>111.2</v>
      </c>
      <c r="K9" s="23">
        <f>K10+K26</f>
        <v>398.9</v>
      </c>
    </row>
    <row r="10" ht="19.9" customHeight="1" spans="1:11">
      <c r="A10" s="6" t="s">
        <v>171</v>
      </c>
      <c r="B10" s="6"/>
      <c r="C10" s="6"/>
      <c r="D10" s="7" t="s">
        <v>172</v>
      </c>
      <c r="E10" s="7" t="s">
        <v>173</v>
      </c>
      <c r="F10" s="23">
        <f>F11+F15+F18+F20</f>
        <v>97.08</v>
      </c>
      <c r="G10" s="23">
        <f>G11+G15+G18+G20</f>
        <v>79.25</v>
      </c>
      <c r="H10" s="23">
        <f>H11+H15+H18+H20</f>
        <v>55.69</v>
      </c>
      <c r="I10" s="23">
        <f>I11+I15+I18+I20</f>
        <v>23.56</v>
      </c>
      <c r="J10" s="23"/>
      <c r="K10" s="23">
        <v>13.8</v>
      </c>
    </row>
    <row r="11" ht="19.9" customHeight="1" spans="1:11">
      <c r="A11" s="6" t="s">
        <v>171</v>
      </c>
      <c r="B11" s="65" t="s">
        <v>174</v>
      </c>
      <c r="C11" s="6"/>
      <c r="D11" s="7" t="s">
        <v>291</v>
      </c>
      <c r="E11" s="7" t="s">
        <v>292</v>
      </c>
      <c r="F11" s="23">
        <v>63.02</v>
      </c>
      <c r="G11" s="23">
        <v>63.02</v>
      </c>
      <c r="H11" s="23">
        <v>50.67</v>
      </c>
      <c r="I11" s="23">
        <v>12.35</v>
      </c>
      <c r="J11" s="23"/>
      <c r="K11" s="23"/>
    </row>
    <row r="12" ht="19.9" customHeight="1" spans="1:11">
      <c r="A12" s="59" t="s">
        <v>171</v>
      </c>
      <c r="B12" s="59" t="s">
        <v>174</v>
      </c>
      <c r="C12" s="59" t="s">
        <v>177</v>
      </c>
      <c r="D12" s="32" t="s">
        <v>293</v>
      </c>
      <c r="E12" s="11" t="s">
        <v>294</v>
      </c>
      <c r="F12" s="24">
        <v>12.35</v>
      </c>
      <c r="G12" s="24">
        <v>12.35</v>
      </c>
      <c r="H12" s="38"/>
      <c r="I12" s="38">
        <v>12.35</v>
      </c>
      <c r="J12" s="38"/>
      <c r="K12" s="38"/>
    </row>
    <row r="13" ht="26" customHeight="1" spans="1:11">
      <c r="A13" s="59" t="s">
        <v>171</v>
      </c>
      <c r="B13" s="59" t="s">
        <v>174</v>
      </c>
      <c r="C13" s="59" t="s">
        <v>174</v>
      </c>
      <c r="D13" s="32" t="s">
        <v>295</v>
      </c>
      <c r="E13" s="11" t="s">
        <v>296</v>
      </c>
      <c r="F13" s="24">
        <v>50.15</v>
      </c>
      <c r="G13" s="24">
        <v>50.15</v>
      </c>
      <c r="H13" s="38">
        <v>50.15</v>
      </c>
      <c r="I13" s="38"/>
      <c r="J13" s="38"/>
      <c r="K13" s="38"/>
    </row>
    <row r="14" ht="19.9" customHeight="1" spans="1:11">
      <c r="A14" s="59" t="s">
        <v>171</v>
      </c>
      <c r="B14" s="59" t="s">
        <v>174</v>
      </c>
      <c r="C14" s="59" t="s">
        <v>182</v>
      </c>
      <c r="D14" s="32" t="s">
        <v>297</v>
      </c>
      <c r="E14" s="11" t="s">
        <v>298</v>
      </c>
      <c r="F14" s="24">
        <v>0.52</v>
      </c>
      <c r="G14" s="24">
        <v>0.52</v>
      </c>
      <c r="H14" s="38">
        <v>0.52</v>
      </c>
      <c r="I14" s="38"/>
      <c r="J14" s="38"/>
      <c r="K14" s="38"/>
    </row>
    <row r="15" ht="19.9" customHeight="1" spans="1:11">
      <c r="A15" s="6" t="s">
        <v>171</v>
      </c>
      <c r="B15" s="65" t="s">
        <v>185</v>
      </c>
      <c r="C15" s="6"/>
      <c r="D15" s="7" t="s">
        <v>299</v>
      </c>
      <c r="E15" s="7" t="s">
        <v>300</v>
      </c>
      <c r="F15" s="23">
        <v>25.01</v>
      </c>
      <c r="G15" s="23">
        <v>11.21</v>
      </c>
      <c r="H15" s="23"/>
      <c r="I15" s="23">
        <v>11.21</v>
      </c>
      <c r="J15" s="23"/>
      <c r="K15" s="23">
        <v>13.8</v>
      </c>
    </row>
    <row r="16" ht="19.9" customHeight="1" spans="1:11">
      <c r="A16" s="59" t="s">
        <v>171</v>
      </c>
      <c r="B16" s="59" t="s">
        <v>185</v>
      </c>
      <c r="C16" s="59" t="s">
        <v>177</v>
      </c>
      <c r="D16" s="32" t="s">
        <v>301</v>
      </c>
      <c r="E16" s="11" t="s">
        <v>302</v>
      </c>
      <c r="F16" s="24">
        <v>11.21</v>
      </c>
      <c r="G16" s="24">
        <v>11.21</v>
      </c>
      <c r="H16" s="38"/>
      <c r="I16" s="38">
        <v>11.21</v>
      </c>
      <c r="J16" s="38"/>
      <c r="K16" s="38"/>
    </row>
    <row r="17" ht="19.9" customHeight="1" spans="1:11">
      <c r="A17" s="59" t="s">
        <v>171</v>
      </c>
      <c r="B17" s="59" t="s">
        <v>185</v>
      </c>
      <c r="C17" s="59" t="s">
        <v>190</v>
      </c>
      <c r="D17" s="32" t="s">
        <v>303</v>
      </c>
      <c r="E17" s="11" t="s">
        <v>304</v>
      </c>
      <c r="F17" s="24">
        <v>13.8</v>
      </c>
      <c r="G17" s="24"/>
      <c r="H17" s="38"/>
      <c r="I17" s="38"/>
      <c r="J17" s="38"/>
      <c r="K17" s="38">
        <v>13.8</v>
      </c>
    </row>
    <row r="18" ht="19.9" customHeight="1" spans="1:11">
      <c r="A18" s="6" t="s">
        <v>171</v>
      </c>
      <c r="B18" s="65" t="s">
        <v>193</v>
      </c>
      <c r="C18" s="6"/>
      <c r="D18" s="7" t="s">
        <v>305</v>
      </c>
      <c r="E18" s="7" t="s">
        <v>306</v>
      </c>
      <c r="F18" s="23">
        <v>4.03</v>
      </c>
      <c r="G18" s="23"/>
      <c r="H18" s="23"/>
      <c r="I18" s="23"/>
      <c r="J18" s="23">
        <v>4.03</v>
      </c>
      <c r="K18" s="23"/>
    </row>
    <row r="19" ht="19.9" customHeight="1" spans="1:11">
      <c r="A19" s="59" t="s">
        <v>171</v>
      </c>
      <c r="B19" s="59" t="s">
        <v>193</v>
      </c>
      <c r="C19" s="59" t="s">
        <v>190</v>
      </c>
      <c r="D19" s="32" t="s">
        <v>307</v>
      </c>
      <c r="E19" s="11" t="s">
        <v>308</v>
      </c>
      <c r="F19" s="24">
        <v>4.03</v>
      </c>
      <c r="G19" s="24"/>
      <c r="H19" s="38"/>
      <c r="I19" s="38"/>
      <c r="J19" s="38">
        <v>4.03</v>
      </c>
      <c r="K19" s="38"/>
    </row>
    <row r="20" ht="26" customHeight="1" spans="1:11">
      <c r="A20" s="6" t="s">
        <v>171</v>
      </c>
      <c r="B20" s="65" t="s">
        <v>198</v>
      </c>
      <c r="C20" s="6"/>
      <c r="D20" s="7" t="s">
        <v>309</v>
      </c>
      <c r="E20" s="7" t="s">
        <v>310</v>
      </c>
      <c r="F20" s="23">
        <v>5.02</v>
      </c>
      <c r="G20" s="23">
        <v>5.02</v>
      </c>
      <c r="H20" s="23">
        <v>5.02</v>
      </c>
      <c r="I20" s="23"/>
      <c r="J20" s="23"/>
      <c r="K20" s="23"/>
    </row>
    <row r="21" ht="19.9" customHeight="1" spans="1:11">
      <c r="A21" s="59" t="s">
        <v>171</v>
      </c>
      <c r="B21" s="59" t="s">
        <v>198</v>
      </c>
      <c r="C21" s="59" t="s">
        <v>177</v>
      </c>
      <c r="D21" s="32" t="s">
        <v>311</v>
      </c>
      <c r="E21" s="11" t="s">
        <v>312</v>
      </c>
      <c r="F21" s="24">
        <v>2.2</v>
      </c>
      <c r="G21" s="24">
        <v>2.2</v>
      </c>
      <c r="H21" s="38">
        <v>2.2</v>
      </c>
      <c r="I21" s="38"/>
      <c r="J21" s="38"/>
      <c r="K21" s="38"/>
    </row>
    <row r="22" ht="19.9" customHeight="1" spans="1:11">
      <c r="A22" s="59" t="s">
        <v>171</v>
      </c>
      <c r="B22" s="59" t="s">
        <v>198</v>
      </c>
      <c r="C22" s="59" t="s">
        <v>203</v>
      </c>
      <c r="D22" s="32" t="s">
        <v>313</v>
      </c>
      <c r="E22" s="11" t="s">
        <v>314</v>
      </c>
      <c r="F22" s="24">
        <v>2.82</v>
      </c>
      <c r="G22" s="24">
        <v>2.82</v>
      </c>
      <c r="H22" s="38">
        <v>2.82</v>
      </c>
      <c r="I22" s="38"/>
      <c r="J22" s="38"/>
      <c r="K22" s="38"/>
    </row>
    <row r="23" ht="19.9" customHeight="1" spans="1:11">
      <c r="A23" s="6" t="s">
        <v>206</v>
      </c>
      <c r="B23" s="6"/>
      <c r="C23" s="6"/>
      <c r="D23" s="7" t="s">
        <v>207</v>
      </c>
      <c r="E23" s="7" t="s">
        <v>208</v>
      </c>
      <c r="F23" s="23">
        <v>26.64</v>
      </c>
      <c r="G23" s="23">
        <v>26.64</v>
      </c>
      <c r="H23" s="23">
        <v>26.64</v>
      </c>
      <c r="I23" s="23"/>
      <c r="J23" s="23"/>
      <c r="K23" s="23"/>
    </row>
    <row r="24" ht="19.9" customHeight="1" spans="1:11">
      <c r="A24" s="6" t="s">
        <v>206</v>
      </c>
      <c r="B24" s="65" t="s">
        <v>193</v>
      </c>
      <c r="C24" s="6"/>
      <c r="D24" s="7" t="s">
        <v>315</v>
      </c>
      <c r="E24" s="7" t="s">
        <v>316</v>
      </c>
      <c r="F24" s="23">
        <v>26.64</v>
      </c>
      <c r="G24" s="23">
        <v>26.64</v>
      </c>
      <c r="H24" s="23">
        <v>26.64</v>
      </c>
      <c r="I24" s="23"/>
      <c r="J24" s="23"/>
      <c r="K24" s="23"/>
    </row>
    <row r="25" ht="19.9" customHeight="1" spans="1:11">
      <c r="A25" s="59" t="s">
        <v>206</v>
      </c>
      <c r="B25" s="59" t="s">
        <v>193</v>
      </c>
      <c r="C25" s="59" t="s">
        <v>177</v>
      </c>
      <c r="D25" s="32" t="s">
        <v>317</v>
      </c>
      <c r="E25" s="11" t="s">
        <v>318</v>
      </c>
      <c r="F25" s="24">
        <v>26.64</v>
      </c>
      <c r="G25" s="24">
        <v>26.64</v>
      </c>
      <c r="H25" s="24">
        <v>26.64</v>
      </c>
      <c r="I25" s="38"/>
      <c r="J25" s="38"/>
      <c r="K25" s="38"/>
    </row>
    <row r="26" ht="19.9" customHeight="1" spans="1:11">
      <c r="A26" s="6" t="s">
        <v>213</v>
      </c>
      <c r="B26" s="6"/>
      <c r="C26" s="6"/>
      <c r="D26" s="7" t="s">
        <v>214</v>
      </c>
      <c r="E26" s="7" t="s">
        <v>215</v>
      </c>
      <c r="F26" s="23">
        <f>F27</f>
        <v>908.48</v>
      </c>
      <c r="G26" s="24">
        <f>SUM(H26:J26)</f>
        <v>523.38</v>
      </c>
      <c r="H26" s="23">
        <v>416.21</v>
      </c>
      <c r="I26" s="23"/>
      <c r="J26" s="23">
        <f>J27</f>
        <v>107.17</v>
      </c>
      <c r="K26" s="23">
        <f>K27</f>
        <v>385.1</v>
      </c>
    </row>
    <row r="27" ht="19.9" customHeight="1" spans="1:11">
      <c r="A27" s="6" t="s">
        <v>213</v>
      </c>
      <c r="B27" s="65" t="s">
        <v>216</v>
      </c>
      <c r="C27" s="6"/>
      <c r="D27" s="7" t="s">
        <v>319</v>
      </c>
      <c r="E27" s="7" t="s">
        <v>320</v>
      </c>
      <c r="F27" s="23">
        <f>SUM(F28:F34)</f>
        <v>908.48</v>
      </c>
      <c r="G27" s="24">
        <f>SUM(H27:J27)</f>
        <v>523.38</v>
      </c>
      <c r="H27" s="23">
        <v>416.21</v>
      </c>
      <c r="I27" s="23"/>
      <c r="J27" s="23">
        <f>J28</f>
        <v>107.17</v>
      </c>
      <c r="K27" s="23">
        <f>SUM(K28:K34)</f>
        <v>385.1</v>
      </c>
    </row>
    <row r="28" ht="19.9" customHeight="1" spans="1:11">
      <c r="A28" s="59" t="s">
        <v>213</v>
      </c>
      <c r="B28" s="59" t="s">
        <v>216</v>
      </c>
      <c r="C28" s="59" t="s">
        <v>177</v>
      </c>
      <c r="D28" s="32" t="s">
        <v>321</v>
      </c>
      <c r="E28" s="11" t="s">
        <v>322</v>
      </c>
      <c r="F28" s="24">
        <f>G28</f>
        <v>523.38</v>
      </c>
      <c r="G28" s="24">
        <f>SUM(H28:K28)</f>
        <v>523.38</v>
      </c>
      <c r="H28" s="38">
        <v>416.21</v>
      </c>
      <c r="I28" s="38"/>
      <c r="J28" s="38">
        <v>107.17</v>
      </c>
      <c r="K28" s="38"/>
    </row>
    <row r="29" ht="19.9" customHeight="1" spans="1:11">
      <c r="A29" s="59" t="s">
        <v>213</v>
      </c>
      <c r="B29" s="59" t="s">
        <v>216</v>
      </c>
      <c r="C29" s="102" t="s">
        <v>174</v>
      </c>
      <c r="D29" s="59">
        <v>2130305</v>
      </c>
      <c r="E29" s="66" t="s">
        <v>221</v>
      </c>
      <c r="F29" s="67">
        <v>20</v>
      </c>
      <c r="G29" s="24"/>
      <c r="H29" s="38"/>
      <c r="I29" s="38"/>
      <c r="J29" s="38"/>
      <c r="K29" s="67">
        <v>20</v>
      </c>
    </row>
    <row r="30" ht="19.9" customHeight="1" spans="1:11">
      <c r="A30" s="59" t="s">
        <v>213</v>
      </c>
      <c r="B30" s="59" t="s">
        <v>216</v>
      </c>
      <c r="C30" s="102" t="s">
        <v>182</v>
      </c>
      <c r="D30" s="59">
        <v>2130306</v>
      </c>
      <c r="E30" s="68" t="s">
        <v>222</v>
      </c>
      <c r="F30" s="67">
        <v>20</v>
      </c>
      <c r="G30" s="24"/>
      <c r="H30" s="38"/>
      <c r="I30" s="38"/>
      <c r="J30" s="38"/>
      <c r="K30" s="67">
        <v>20</v>
      </c>
    </row>
    <row r="31" ht="19.9" customHeight="1" spans="1:11">
      <c r="A31" s="59" t="s">
        <v>213</v>
      </c>
      <c r="B31" s="59" t="s">
        <v>216</v>
      </c>
      <c r="C31" s="102" t="s">
        <v>185</v>
      </c>
      <c r="D31" s="59">
        <v>2130308</v>
      </c>
      <c r="E31" s="68" t="s">
        <v>223</v>
      </c>
      <c r="F31" s="67">
        <v>28.8</v>
      </c>
      <c r="G31" s="24"/>
      <c r="H31" s="38"/>
      <c r="I31" s="38"/>
      <c r="J31" s="38"/>
      <c r="K31" s="67">
        <v>28.8</v>
      </c>
    </row>
    <row r="32" ht="19.9" customHeight="1" spans="1:11">
      <c r="A32" s="59" t="s">
        <v>213</v>
      </c>
      <c r="B32" s="59" t="s">
        <v>216</v>
      </c>
      <c r="C32" s="59">
        <v>11</v>
      </c>
      <c r="D32" s="59">
        <v>2130311</v>
      </c>
      <c r="E32" s="68" t="s">
        <v>224</v>
      </c>
      <c r="F32" s="67">
        <v>245</v>
      </c>
      <c r="G32" s="24"/>
      <c r="H32" s="38"/>
      <c r="I32" s="38"/>
      <c r="J32" s="38"/>
      <c r="K32" s="67">
        <v>245</v>
      </c>
    </row>
    <row r="33" ht="19.9" customHeight="1" spans="1:11">
      <c r="A33" s="59" t="s">
        <v>213</v>
      </c>
      <c r="B33" s="59" t="s">
        <v>216</v>
      </c>
      <c r="C33" s="59">
        <v>15</v>
      </c>
      <c r="D33" s="59">
        <v>2130315</v>
      </c>
      <c r="E33" s="68" t="s">
        <v>225</v>
      </c>
      <c r="F33" s="67">
        <v>20</v>
      </c>
      <c r="G33" s="24"/>
      <c r="H33" s="38"/>
      <c r="I33" s="38"/>
      <c r="J33" s="38"/>
      <c r="K33" s="67">
        <v>20</v>
      </c>
    </row>
    <row r="34" ht="19.9" customHeight="1" spans="1:11">
      <c r="A34" s="59" t="s">
        <v>213</v>
      </c>
      <c r="B34" s="59" t="s">
        <v>216</v>
      </c>
      <c r="C34" s="59" t="s">
        <v>190</v>
      </c>
      <c r="D34" s="32" t="s">
        <v>323</v>
      </c>
      <c r="E34" s="11" t="s">
        <v>324</v>
      </c>
      <c r="F34" s="38">
        <v>51.3</v>
      </c>
      <c r="G34" s="24"/>
      <c r="H34" s="38"/>
      <c r="I34" s="38"/>
      <c r="J34" s="38"/>
      <c r="K34" s="38">
        <v>51.3</v>
      </c>
    </row>
    <row r="35" ht="19.9" customHeight="1" spans="1:11">
      <c r="A35" s="6" t="s">
        <v>228</v>
      </c>
      <c r="B35" s="6"/>
      <c r="C35" s="6"/>
      <c r="D35" s="7" t="s">
        <v>229</v>
      </c>
      <c r="E35" s="7" t="s">
        <v>230</v>
      </c>
      <c r="F35" s="23">
        <v>44.81</v>
      </c>
      <c r="G35" s="23">
        <v>44.81</v>
      </c>
      <c r="H35" s="58">
        <v>44.81</v>
      </c>
      <c r="I35" s="23"/>
      <c r="J35" s="23"/>
      <c r="K35" s="23"/>
    </row>
    <row r="36" ht="19.9" customHeight="1" spans="1:11">
      <c r="A36" s="6" t="s">
        <v>228</v>
      </c>
      <c r="B36" s="65" t="s">
        <v>203</v>
      </c>
      <c r="C36" s="6"/>
      <c r="D36" s="7" t="s">
        <v>325</v>
      </c>
      <c r="E36" s="7" t="s">
        <v>326</v>
      </c>
      <c r="F36" s="23">
        <v>44.81</v>
      </c>
      <c r="G36" s="23">
        <v>44.81</v>
      </c>
      <c r="H36" s="58">
        <v>44.81</v>
      </c>
      <c r="I36" s="23"/>
      <c r="J36" s="23"/>
      <c r="K36" s="23"/>
    </row>
    <row r="37" ht="19.9" customHeight="1" spans="1:11">
      <c r="A37" s="59" t="s">
        <v>228</v>
      </c>
      <c r="B37" s="59" t="s">
        <v>203</v>
      </c>
      <c r="C37" s="59" t="s">
        <v>177</v>
      </c>
      <c r="D37" s="32" t="s">
        <v>327</v>
      </c>
      <c r="E37" s="11" t="s">
        <v>328</v>
      </c>
      <c r="F37" s="24">
        <v>44.81</v>
      </c>
      <c r="G37" s="24">
        <v>44.81</v>
      </c>
      <c r="H37" s="38">
        <v>44.81</v>
      </c>
      <c r="I37" s="38"/>
      <c r="J37" s="38"/>
      <c r="K37" s="38"/>
    </row>
    <row r="38" ht="14.3" customHeight="1" spans="1:11">
      <c r="A38" s="2" t="s">
        <v>329</v>
      </c>
      <c r="B38" s="2"/>
      <c r="C38" s="2"/>
      <c r="D38" s="2"/>
      <c r="E38" s="2"/>
    </row>
  </sheetData>
  <mergeCells count="13">
    <mergeCell ref="A2:K2"/>
    <mergeCell ref="A3:I3"/>
    <mergeCell ref="J3:K3"/>
    <mergeCell ref="G4:J4"/>
    <mergeCell ref="H5:I5"/>
    <mergeCell ref="A38:E3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a晴朗@小月</cp:lastModifiedBy>
  <dcterms:created xsi:type="dcterms:W3CDTF">2025-08-22T11:58:00Z</dcterms:created>
  <dcterms:modified xsi:type="dcterms:W3CDTF">2025-11-12T01:27:38Z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7461032588134D7CACBB55208BD3147E_12</vt:lpwstr>
  </property>
</Properties>
</file>